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n_de_Commande" sheetId="1" state="visible" r:id="rId3"/>
    <sheet name="Tarif_avec_Préparation_Commande" sheetId="2" state="hidden" r:id="rId4"/>
    <sheet name="Cumul_par_Code_tarifaire" sheetId="3" state="hidden" r:id="rId5"/>
  </sheets>
  <definedNames>
    <definedName function="false" hidden="true" localSheetId="0" name="_xlnm._FilterDatabase" vbProcedure="false">Bon_de_Commande!$A$24:$R$646</definedName>
    <definedName function="false" hidden="true" localSheetId="2" name="_xlnm._FilterDatabase" vbProcedure="false">Cumul_par_Code_tarifaire!$A$1:$U$1003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<sst xmlns="http://schemas.openxmlformats.org/spreadsheetml/2006/main" count="15490" uniqueCount="1595">
  <si>
    <t xml:space="preserve">    COMMANDE PLANTS 2025</t>
  </si>
  <si>
    <t xml:space="preserve">NOM</t>
  </si>
  <si>
    <t xml:space="preserve">Prénom</t>
  </si>
  <si>
    <t xml:space="preserve">adresse :</t>
  </si>
  <si>
    <t xml:space="preserve">code post </t>
  </si>
  <si>
    <t xml:space="preserve">ville :</t>
  </si>
  <si>
    <t xml:space="preserve">Téléphone :</t>
  </si>
  <si>
    <t xml:space="preserve">mail : </t>
  </si>
  <si>
    <t xml:space="preserve">Date commande : </t>
  </si>
  <si>
    <t xml:space="preserve">Date de livraison souhaitée :</t>
  </si>
  <si>
    <r>
      <rPr>
        <sz val="9"/>
        <color rgb="FF000000"/>
        <rFont val="Arial"/>
        <family val="2"/>
        <charset val="1"/>
      </rPr>
      <t xml:space="preserve">Mode de livraison par défaut </t>
    </r>
    <r>
      <rPr>
        <b val="true"/>
        <sz val="9"/>
        <color rgb="FF000000"/>
        <rFont val="Arial"/>
        <family val="2"/>
        <charset val="1"/>
      </rPr>
      <t xml:space="preserve">« Retrait à la ferme »</t>
    </r>
    <r>
      <rPr>
        <sz val="9"/>
        <color rgb="FF000000"/>
        <rFont val="Arial"/>
        <family val="2"/>
        <charset val="1"/>
      </rPr>
      <t xml:space="preserve"> 
Si sur une foire ou devant une boutique bio, précisez laquelle :
(exemples : Biocoop Romans début mai ou La petite épicerie de Montreuil mi mai)</t>
    </r>
  </si>
  <si>
    <t xml:space="preserve">Nous ne pouvons garantir la disponibilité de toutes les variétés à tout moment de l’année. </t>
  </si>
  <si>
    <t xml:space="preserve">En cas de variété momentanément indisponible,</t>
  </si>
  <si>
    <t xml:space="preserve">OUI</t>
  </si>
  <si>
    <t xml:space="preserve">NON</t>
  </si>
  <si>
    <t xml:space="preserve">J'accepte leur remplacement par des variétés proches  (cocher ci-contre) :</t>
  </si>
  <si>
    <t xml:space="preserve">J'accepte une livraison en plusieurs temps (cocher ci-contre) :</t>
  </si>
  <si>
    <t xml:space="preserve">Sachant que le prix du plant évolue avec son stage de développement,</t>
  </si>
  <si>
    <t xml:space="preserve">Jeune</t>
  </si>
  <si>
    <t xml:space="preserve">développé</t>
  </si>
  <si>
    <t xml:space="preserve">Je préfère avoir des plants jeunes ou plus développés (cocher ci-contre) :</t>
  </si>
  <si>
    <t xml:space="preserve">Vos remarques et commentaires sont les bienvenus : </t>
  </si>
  <si>
    <t xml:space="preserve">v8</t>
  </si>
  <si>
    <t xml:space="preserve">Merci de retourner votre bon de commande à  </t>
  </si>
  <si>
    <t xml:space="preserve">commande@jardinenvie.com  </t>
  </si>
  <si>
    <t xml:space="preserve">Nous vous confirmerons cette commande par retour de courriel 
En vous précisant les quantités, formats et délais possibles.</t>
  </si>
  <si>
    <t xml:space="preserve">Les prix indiqués ci-dessous incluent le coût de la préparation de commande de 0,05€ à 0,50€ par plant selon leur taille. Nous appliquons des réductions en fonction du nombre de plants par code tarif (cf onglet feuille ci-contre « Tarif avec préparation commande»).</t>
  </si>
  <si>
    <t xml:space="preserve">NB : Vous pouvez aussi utiliser ce bon de commande pour préparer votre visite à la pépinière et acheter vos plants au prix en libre service à la ferme. Nous travaillons à une solution pour pouvoir vous expédier des plants par colis postal. Si cela vous intéresse, merci de nous le faire savoir et nous vous tiendrons informés dès que possible.</t>
  </si>
  <si>
    <t xml:space="preserve">non dispo 2025</t>
  </si>
  <si>
    <t xml:space="preserve">Nous Consulter</t>
  </si>
  <si>
    <t xml:space="preserve">Estimation du total de votre commande
(sous réserve de disponibilité)</t>
  </si>
  <si>
    <t xml:space="preserve">€ TTC</t>
  </si>
  <si>
    <t xml:space="preserve">NC</t>
  </si>
  <si>
    <t xml:space="preserve">Total</t>
  </si>
  <si>
    <t xml:space="preserve">ND</t>
  </si>
  <si>
    <t xml:space="preserve">CDE PRO</t>
  </si>
  <si>
    <t xml:space="preserve">Format du contenant :  
(volume de terreau)     </t>
  </si>
  <si>
    <t xml:space="preserve">G = Godet en fibre de bois, M Motte de terreau
M3 = Petit(30 ml)    G5 / M5 = Moyen(125 ml)     G11 = Grand(1,3 litre) NC = Nous Consulter      ND = Non disponible en 2022</t>
  </si>
  <si>
    <t xml:space="preserve">Total
Nbre Lignes
d’article</t>
  </si>
  <si>
    <t xml:space="preserve">Total
Nbre Lignes
Avec prix</t>
  </si>
  <si>
    <t xml:space="preserve">ESPÈCE</t>
  </si>
  <si>
    <t xml:space="preserve">VARIÉTÉ</t>
  </si>
  <si>
    <t xml:space="preserve">Quantité
</t>
  </si>
  <si>
    <t xml:space="preserve">Format
</t>
  </si>
  <si>
    <t xml:space="preserve">Code tarif appliqué</t>
  </si>
  <si>
    <t xml:space="preserve">Prix
Unitaire
HT</t>
  </si>
  <si>
    <t xml:space="preserve">Prix d'un
plant</t>
  </si>
  <si>
    <t xml:space="preserve">Prix total
 TTC</t>
  </si>
  <si>
    <t xml:space="preserve">Catégorie
Catalogue</t>
  </si>
  <si>
    <t xml:space="preserve">Format
Défaut</t>
  </si>
  <si>
    <t xml:space="preserve">Dispo
</t>
  </si>
  <si>
    <t xml:space="preserve">Sur 
Commande
</t>
  </si>
  <si>
    <t xml:space="preserve">PLU référence
(unitaire)</t>
  </si>
  <si>
    <t xml:space="preserve">PLU groupe</t>
  </si>
  <si>
    <t xml:space="preserve">Cumul
Cmde</t>
  </si>
  <si>
    <t xml:space="preserve">Tarif 
Appliqué</t>
  </si>
  <si>
    <t xml:space="preserve">Prix 
Appliqué</t>
  </si>
  <si>
    <t xml:space="preserve">AROMATIQUES ANNUELLES</t>
  </si>
  <si>
    <t xml:space="preserve">x</t>
  </si>
  <si>
    <t xml:space="preserve">ANETH </t>
  </si>
  <si>
    <t xml:space="preserve">Officinale</t>
  </si>
  <si>
    <t xml:space="preserve">CAMA</t>
  </si>
  <si>
    <t xml:space="preserve">G5</t>
  </si>
  <si>
    <t xml:space="preserve">BASILIC </t>
  </si>
  <si>
    <t xml:space="preserve">Camphré du Kenya</t>
  </si>
  <si>
    <t xml:space="preserve">Cannelle</t>
  </si>
  <si>
    <t xml:space="preserve">Citronnelle</t>
  </si>
  <si>
    <t xml:space="preserve">Fin vert (petites feuilles)</t>
  </si>
  <si>
    <t xml:space="preserve">Grand vert</t>
  </si>
  <si>
    <t xml:space="preserve">Mammouth</t>
  </si>
  <si>
    <t xml:space="preserve">Opal</t>
  </si>
  <si>
    <t xml:space="preserve">Pourpre</t>
  </si>
  <si>
    <t xml:space="preserve">Réglisse</t>
  </si>
  <si>
    <t xml:space="preserve">Royal de Thaïlande</t>
  </si>
  <si>
    <t xml:space="preserve">Sacré de l'Inde</t>
  </si>
  <si>
    <t xml:space="preserve">CAMOMILLE</t>
  </si>
  <si>
    <t xml:space="preserve">Matricaire</t>
  </si>
  <si>
    <t xml:space="preserve">CERFEUIL</t>
  </si>
  <si>
    <t xml:space="preserve">Commun</t>
  </si>
  <si>
    <t xml:space="preserve">CHRYSANTHEME</t>
  </si>
  <si>
    <t xml:space="preserve">Comestible</t>
  </si>
  <si>
    <t xml:space="preserve">CORIANDRE </t>
  </si>
  <si>
    <t xml:space="preserve"> </t>
  </si>
  <si>
    <t xml:space="preserve">FENOUIL </t>
  </si>
  <si>
    <t xml:space="preserve">Aromatique</t>
  </si>
  <si>
    <t xml:space="preserve">MARJOLAINE </t>
  </si>
  <si>
    <t xml:space="preserve">NIGELLE</t>
  </si>
  <si>
    <t xml:space="preserve">PERSIL</t>
  </si>
  <si>
    <t xml:space="preserve">Commun 2</t>
  </si>
  <si>
    <t xml:space="preserve">Frisé nain mousse</t>
  </si>
  <si>
    <t xml:space="preserve">Frisé vert foncé</t>
  </si>
  <si>
    <t xml:space="preserve">géant d'Italie</t>
  </si>
  <si>
    <t xml:space="preserve">racine (tubéreux)</t>
  </si>
  <si>
    <t xml:space="preserve">SARRIETTE</t>
  </si>
  <si>
    <t xml:space="preserve">Annuelle</t>
  </si>
  <si>
    <t xml:space="preserve">AROMATIQUES BISANNUELLES</t>
  </si>
  <si>
    <t xml:space="preserve">CARVI</t>
  </si>
  <si>
    <t xml:space="preserve">CAMC</t>
  </si>
  <si>
    <t xml:space="preserve">SAUGE</t>
  </si>
  <si>
    <t xml:space="preserve">Sclarée</t>
  </si>
  <si>
    <t xml:space="preserve">AROMATIQUES VIVACES</t>
  </si>
  <si>
    <t xml:space="preserve">ABSINTHE </t>
  </si>
  <si>
    <t xml:space="preserve">CAMV</t>
  </si>
  <si>
    <t xml:space="preserve">ACHILLÉE</t>
  </si>
  <si>
    <t xml:space="preserve">Millefeuille</t>
  </si>
  <si>
    <t xml:space="preserve">AGASTACHE</t>
  </si>
  <si>
    <t xml:space="preserve">anisée</t>
  </si>
  <si>
    <t xml:space="preserve">ARNICA</t>
  </si>
  <si>
    <t xml:space="preserve">Montana</t>
  </si>
  <si>
    <t xml:space="preserve">ASPERGE</t>
  </si>
  <si>
    <t xml:space="preserve">Mary Washington</t>
  </si>
  <si>
    <t xml:space="preserve">AUNÉE</t>
  </si>
  <si>
    <t xml:space="preserve">Romaine</t>
  </si>
  <si>
    <t xml:space="preserve">CHARDON</t>
  </si>
  <si>
    <t xml:space="preserve">Marie</t>
  </si>
  <si>
    <t xml:space="preserve">CIBOULE</t>
  </si>
  <si>
    <t xml:space="preserve">de Chine</t>
  </si>
  <si>
    <t xml:space="preserve">CIBOULETTE</t>
  </si>
  <si>
    <t xml:space="preserve">Commune</t>
  </si>
  <si>
    <t xml:space="preserve">CONSOUDE</t>
  </si>
  <si>
    <t xml:space="preserve">officinale ou de Russie</t>
  </si>
  <si>
    <t xml:space="preserve">HYSOPE</t>
  </si>
  <si>
    <t xml:space="preserve">officinale</t>
  </si>
  <si>
    <t xml:space="preserve">LAVANDE </t>
  </si>
  <si>
    <t xml:space="preserve">Aspic</t>
  </si>
  <si>
    <t xml:space="preserve">LIVECHE </t>
  </si>
  <si>
    <t xml:space="preserve">MÉLISSE</t>
  </si>
  <si>
    <t xml:space="preserve">MENTHE</t>
  </si>
  <si>
    <t xml:space="preserve">poivrée</t>
  </si>
  <si>
    <t xml:space="preserve">MILLEPERTUIS </t>
  </si>
  <si>
    <t xml:space="preserve">Perforatum</t>
  </si>
  <si>
    <t xml:space="preserve">ORIGAN</t>
  </si>
  <si>
    <t xml:space="preserve">ORTIE</t>
  </si>
  <si>
    <t xml:space="preserve">grande</t>
  </si>
  <si>
    <t xml:space="preserve">OSEILLE</t>
  </si>
  <si>
    <t xml:space="preserve">Vivace</t>
  </si>
  <si>
    <t xml:space="preserve">PLANTAIN</t>
  </si>
  <si>
    <t xml:space="preserve">Corne de cerf</t>
  </si>
  <si>
    <t xml:space="preserve">PYRETHRE</t>
  </si>
  <si>
    <t xml:space="preserve">de Dalmatie</t>
  </si>
  <si>
    <t xml:space="preserve">ROMARIN</t>
  </si>
  <si>
    <t xml:space="preserve">Officinal</t>
  </si>
  <si>
    <t xml:space="preserve">RUE</t>
  </si>
  <si>
    <t xml:space="preserve">TANAISIE</t>
  </si>
  <si>
    <t xml:space="preserve">THYM </t>
  </si>
  <si>
    <t xml:space="preserve">VALERIANE</t>
  </si>
  <si>
    <t xml:space="preserve">FLEURS ANNUELLES</t>
  </si>
  <si>
    <t xml:space="preserve">AMARANTHE </t>
  </si>
  <si>
    <t xml:space="preserve">Annapurna</t>
  </si>
  <si>
    <t xml:space="preserve">FLA</t>
  </si>
  <si>
    <t xml:space="preserve">golden</t>
  </si>
  <si>
    <t xml:space="preserve">queue de renard </t>
  </si>
  <si>
    <t xml:space="preserve">rouge</t>
  </si>
  <si>
    <t xml:space="preserve">ARCTOTIS</t>
  </si>
  <si>
    <t xml:space="preserve">Venusta</t>
  </si>
  <si>
    <t xml:space="preserve">BALSAMINE</t>
  </si>
  <si>
    <t xml:space="preserve">BLEUET </t>
  </si>
  <si>
    <t xml:space="preserve">Bleu</t>
  </si>
  <si>
    <t xml:space="preserve">BOURRACHE </t>
  </si>
  <si>
    <t xml:space="preserve">CAPUCINE </t>
  </si>
  <si>
    <t xml:space="preserve">Grande</t>
  </si>
  <si>
    <t xml:space="preserve">naine</t>
  </si>
  <si>
    <t xml:space="preserve">CARTHAME</t>
  </si>
  <si>
    <t xml:space="preserve">Des teinturiers</t>
  </si>
  <si>
    <t xml:space="preserve">CENTAURÉE</t>
  </si>
  <si>
    <t xml:space="preserve">Barbeau</t>
  </si>
  <si>
    <t xml:space="preserve">COSMOS</t>
  </si>
  <si>
    <t xml:space="preserve">Bipinné (sensation)</t>
  </si>
  <si>
    <t xml:space="preserve">Orange</t>
  </si>
  <si>
    <t xml:space="preserve">ESCHSCHOLTZIA</t>
  </si>
  <si>
    <t xml:space="preserve">de Californie</t>
  </si>
  <si>
    <t xml:space="preserve">IMMORTELLE</t>
  </si>
  <si>
    <t xml:space="preserve">à bractée</t>
  </si>
  <si>
    <t xml:space="preserve">IPOMÉE Volubilis</t>
  </si>
  <si>
    <t xml:space="preserve">en mélange</t>
  </si>
  <si>
    <t xml:space="preserve">Quamoclit</t>
  </si>
  <si>
    <t xml:space="preserve">LARMES DE JOB</t>
  </si>
  <si>
    <t xml:space="preserve">Larmes de Job</t>
  </si>
  <si>
    <t xml:space="preserve">LIN </t>
  </si>
  <si>
    <t xml:space="preserve">MIRABILIS</t>
  </si>
  <si>
    <t xml:space="preserve">Belle de nuit</t>
  </si>
  <si>
    <t xml:space="preserve">MUFLIER </t>
  </si>
  <si>
    <t xml:space="preserve">Night and day</t>
  </si>
  <si>
    <t xml:space="preserve">NICANDRA</t>
  </si>
  <si>
    <t xml:space="preserve">Physaloïde</t>
  </si>
  <si>
    <t xml:space="preserve">de Damas</t>
  </si>
  <si>
    <t xml:space="preserve">OEILLET D'INDE</t>
  </si>
  <si>
    <t xml:space="preserve">Erecta (Nematicide)</t>
  </si>
  <si>
    <t xml:space="preserve">Nain varié</t>
  </si>
  <si>
    <t xml:space="preserve">PAVOT</t>
  </si>
  <si>
    <t xml:space="preserve">Somnifère rose fleurs doubles</t>
  </si>
  <si>
    <t xml:space="preserve">Somnifère rose fleurs simples</t>
  </si>
  <si>
    <t xml:space="preserve">REINE MARGUERITE</t>
  </si>
  <si>
    <t xml:space="preserve">RICIN </t>
  </si>
  <si>
    <t xml:space="preserve">Vert</t>
  </si>
  <si>
    <t xml:space="preserve">RUDBECKIA</t>
  </si>
  <si>
    <t xml:space="preserve">annuel</t>
  </si>
  <si>
    <t xml:space="preserve">SANVITALIA</t>
  </si>
  <si>
    <t xml:space="preserve">procumbens</t>
  </si>
  <si>
    <t xml:space="preserve">SOUCI </t>
  </si>
  <si>
    <t xml:space="preserve">TITHONIA</t>
  </si>
  <si>
    <t xml:space="preserve">Torch</t>
  </si>
  <si>
    <t xml:space="preserve">TOURNESOL </t>
  </si>
  <si>
    <t xml:space="preserve">des jardins pourpre</t>
  </si>
  <si>
    <t xml:space="preserve">evening sun</t>
  </si>
  <si>
    <t xml:space="preserve">grand en mélange décoratif</t>
  </si>
  <si>
    <t xml:space="preserve">nain sun spot</t>
  </si>
  <si>
    <t xml:space="preserve">VACCARIA</t>
  </si>
  <si>
    <t xml:space="preserve">Hispanica</t>
  </si>
  <si>
    <t xml:space="preserve">ZINNIA </t>
  </si>
  <si>
    <t xml:space="preserve">Elégant</t>
  </si>
  <si>
    <t xml:space="preserve">FLEURS BISANNUELLES</t>
  </si>
  <si>
    <t xml:space="preserve">ANTHEMIS</t>
  </si>
  <si>
    <t xml:space="preserve">des teinturiers</t>
  </si>
  <si>
    <t xml:space="preserve">FLB</t>
  </si>
  <si>
    <t xml:space="preserve">CAMPANULE </t>
  </si>
  <si>
    <t xml:space="preserve">A grosses fleurs</t>
  </si>
  <si>
    <t xml:space="preserve">GAILLARDE</t>
  </si>
  <si>
    <t xml:space="preserve">JULIENNE</t>
  </si>
  <si>
    <t xml:space="preserve">des dames</t>
  </si>
  <si>
    <t xml:space="preserve">LUNAIRE</t>
  </si>
  <si>
    <t xml:space="preserve">ou monnaie du pape</t>
  </si>
  <si>
    <t xml:space="preserve">OEILLET</t>
  </si>
  <si>
    <t xml:space="preserve">de Poète</t>
  </si>
  <si>
    <t xml:space="preserve">ONAGRE</t>
  </si>
  <si>
    <t xml:space="preserve">PASTEL</t>
  </si>
  <si>
    <t xml:space="preserve">PENSEE </t>
  </si>
  <si>
    <t xml:space="preserve">Tricolore</t>
  </si>
  <si>
    <t xml:space="preserve">POIS DE SENTEUR</t>
  </si>
  <si>
    <t xml:space="preserve">VERBASCUM</t>
  </si>
  <si>
    <t xml:space="preserve">Thapsiforme (ou Bouillon blanc)</t>
  </si>
  <si>
    <t xml:space="preserve">FLEURS VIVACES</t>
  </si>
  <si>
    <t xml:space="preserve">ANCOLIE</t>
  </si>
  <si>
    <t xml:space="preserve">variée</t>
  </si>
  <si>
    <t xml:space="preserve">FLV</t>
  </si>
  <si>
    <t xml:space="preserve">BENOITE</t>
  </si>
  <si>
    <t xml:space="preserve">CORÉOPSIS</t>
  </si>
  <si>
    <t xml:space="preserve">vivace</t>
  </si>
  <si>
    <t xml:space="preserve">DRACOCÉPHALE</t>
  </si>
  <si>
    <t xml:space="preserve">de Moldavie</t>
  </si>
  <si>
    <t xml:space="preserve">ECHINACÉE</t>
  </si>
  <si>
    <t xml:space="preserve">GIROFLÉE</t>
  </si>
  <si>
    <t xml:space="preserve">pourpre</t>
  </si>
  <si>
    <t xml:space="preserve">ravenelle</t>
  </si>
  <si>
    <t xml:space="preserve">LUPIN</t>
  </si>
  <si>
    <t xml:space="preserve">De Russel</t>
  </si>
  <si>
    <t xml:space="preserve">LYCHNIS</t>
  </si>
  <si>
    <t xml:space="preserve">Coronaria</t>
  </si>
  <si>
    <t xml:space="preserve">Fleur de coucou</t>
  </si>
  <si>
    <t xml:space="preserve">MARGUERITE</t>
  </si>
  <si>
    <t xml:space="preserve">Sauvage</t>
  </si>
  <si>
    <t xml:space="preserve">d'orient vivace</t>
  </si>
  <si>
    <t xml:space="preserve">PIED D'ALOUETTE</t>
  </si>
  <si>
    <t xml:space="preserve">ou Delphinium</t>
  </si>
  <si>
    <t xml:space="preserve">PRIMEVERE</t>
  </si>
  <si>
    <t xml:space="preserve">des jardins variée</t>
  </si>
  <si>
    <t xml:space="preserve">ROSE TREMIÈRE </t>
  </si>
  <si>
    <t xml:space="preserve">mélange</t>
  </si>
  <si>
    <t xml:space="preserve">SAPONAIRE</t>
  </si>
  <si>
    <t xml:space="preserve">STACKYS</t>
  </si>
  <si>
    <t xml:space="preserve">Oreille de lapin</t>
  </si>
  <si>
    <t xml:space="preserve">FRUITS ROUGES &amp; GELIVES</t>
  </si>
  <si>
    <t xml:space="preserve">CASSEILLER</t>
  </si>
  <si>
    <t xml:space="preserve">Josta</t>
  </si>
  <si>
    <t xml:space="preserve">FRR</t>
  </si>
  <si>
    <t xml:space="preserve">G11</t>
  </si>
  <si>
    <t xml:space="preserve">CASSISSIER</t>
  </si>
  <si>
    <t xml:space="preserve">Andega</t>
  </si>
  <si>
    <t xml:space="preserve">Black down</t>
  </si>
  <si>
    <t xml:space="preserve">Noir de Bourgogne</t>
  </si>
  <si>
    <t xml:space="preserve">Tenah</t>
  </si>
  <si>
    <t xml:space="preserve">Tsema</t>
  </si>
  <si>
    <t xml:space="preserve">FRAISIER</t>
  </si>
  <si>
    <t xml:space="preserve">Belle &amp; bonne</t>
  </si>
  <si>
    <t xml:space="preserve">de la Halle</t>
  </si>
  <si>
    <t xml:space="preserve">Favette</t>
  </si>
  <si>
    <t xml:space="preserve">Gentonova</t>
  </si>
  <si>
    <t xml:space="preserve">Madame Moutot</t>
  </si>
  <si>
    <t xml:space="preserve">Mamie</t>
  </si>
  <si>
    <t xml:space="preserve">FRAMBOISIER</t>
  </si>
  <si>
    <t xml:space="preserve">Baron de Wavre</t>
  </si>
  <si>
    <t xml:space="preserve">Berberanza</t>
  </si>
  <si>
    <t xml:space="preserve">Biforza</t>
  </si>
  <si>
    <t xml:space="preserve">Blondie</t>
  </si>
  <si>
    <t xml:space="preserve">Bristol</t>
  </si>
  <si>
    <t xml:space="preserve">Carmen Love</t>
  </si>
  <si>
    <t xml:space="preserve">Dame du lac</t>
  </si>
  <si>
    <t xml:space="preserve">Esperanza</t>
  </si>
  <si>
    <t xml:space="preserve">Eva 2</t>
  </si>
  <si>
    <t xml:space="preserve">Fall gold</t>
  </si>
  <si>
    <t xml:space="preserve">Felicia</t>
  </si>
  <si>
    <t xml:space="preserve">Gradina</t>
  </si>
  <si>
    <t xml:space="preserve">Heritage</t>
  </si>
  <si>
    <t xml:space="preserve">Lloyd George</t>
  </si>
  <si>
    <t xml:space="preserve">Lulu la sucrée</t>
  </si>
  <si>
    <t xml:space="preserve">Malling promise</t>
  </si>
  <si>
    <t xml:space="preserve">Puyallup</t>
  </si>
  <si>
    <t xml:space="preserve">Royalty</t>
  </si>
  <si>
    <t xml:space="preserve">September</t>
  </si>
  <si>
    <t xml:space="preserve">Summit</t>
  </si>
  <si>
    <t xml:space="preserve">Violette </t>
  </si>
  <si>
    <t xml:space="preserve">GROSEILLER À GRAPPES</t>
  </si>
  <si>
    <t xml:space="preserve">Erde</t>
  </si>
  <si>
    <t xml:space="preserve">Junifer</t>
  </si>
  <si>
    <t xml:space="preserve">Red lake</t>
  </si>
  <si>
    <t xml:space="preserve">Rolan</t>
  </si>
  <si>
    <t xml:space="preserve">Rose de Champagne</t>
  </si>
  <si>
    <t xml:space="preserve">Rosetta</t>
  </si>
  <si>
    <t xml:space="preserve">Scoop</t>
  </si>
  <si>
    <t xml:space="preserve">GROSEILLER À MAQUEREAUX</t>
  </si>
  <si>
    <t xml:space="preserve">blanc</t>
  </si>
  <si>
    <t xml:space="preserve">Hinnonmaki rouge</t>
  </si>
  <si>
    <t xml:space="preserve">MÛRES</t>
  </si>
  <si>
    <t xml:space="preserve">Black jet</t>
  </si>
  <si>
    <t xml:space="preserve">MYRTILLIER</t>
  </si>
  <si>
    <t xml:space="preserve">Legacy</t>
  </si>
  <si>
    <t xml:space="preserve">Southland</t>
  </si>
  <si>
    <t xml:space="preserve">RHUBARBE</t>
  </si>
  <si>
    <t xml:space="preserve">Paragon</t>
  </si>
  <si>
    <t xml:space="preserve">Victoria</t>
  </si>
  <si>
    <t xml:space="preserve">VERVEINE</t>
  </si>
  <si>
    <t xml:space="preserve">citronnée </t>
  </si>
  <si>
    <t xml:space="preserve">POTAGÈRES</t>
  </si>
  <si>
    <t xml:space="preserve">ARROCHE </t>
  </si>
  <si>
    <t xml:space="preserve">PFE</t>
  </si>
  <si>
    <t xml:space="preserve">M3</t>
  </si>
  <si>
    <t xml:space="preserve">verte</t>
  </si>
  <si>
    <t xml:space="preserve">ARTICHAUT</t>
  </si>
  <si>
    <t xml:space="preserve">Imperial star</t>
  </si>
  <si>
    <t xml:space="preserve">PFEV</t>
  </si>
  <si>
    <t xml:space="preserve">AUBERGINE  </t>
  </si>
  <si>
    <t xml:space="preserve">Apple green</t>
  </si>
  <si>
    <t xml:space="preserve">PFR</t>
  </si>
  <si>
    <t xml:space="preserve">Baguette</t>
  </si>
  <si>
    <t xml:space="preserve">Barbentane    (hâtive de)</t>
  </si>
  <si>
    <t xml:space="preserve">Beauté noire impériale</t>
  </si>
  <si>
    <t xml:space="preserve">Blanche Dourga</t>
  </si>
  <si>
    <t xml:space="preserve">Blanche ronde à œuf </t>
  </si>
  <si>
    <t xml:space="preserve">Cima viola</t>
  </si>
  <si>
    <t xml:space="preserve">Lao lavender</t>
  </si>
  <si>
    <t xml:space="preserve">Longue blanche d'Italie</t>
  </si>
  <si>
    <t xml:space="preserve">Melonga</t>
  </si>
  <si>
    <t xml:space="preserve">Negra</t>
  </si>
  <si>
    <t xml:space="preserve">Orange de Turquie</t>
  </si>
  <si>
    <t xml:space="preserve">Ping tung longue</t>
  </si>
  <si>
    <t xml:space="preserve">Pusa purple cluster</t>
  </si>
  <si>
    <t xml:space="preserve">Red egg</t>
  </si>
  <si>
    <t xml:space="preserve">Ronde de Valence</t>
  </si>
  <si>
    <t xml:space="preserve">Rosa bianca</t>
  </si>
  <si>
    <t xml:space="preserve">Skoutari</t>
  </si>
  <si>
    <t xml:space="preserve">Slim Jim</t>
  </si>
  <si>
    <t xml:space="preserve">Striped toga</t>
  </si>
  <si>
    <t xml:space="preserve">Thaï longue verte</t>
  </si>
  <si>
    <t xml:space="preserve">Violette de Florence</t>
  </si>
  <si>
    <t xml:space="preserve">Violette de Toulouse</t>
  </si>
  <si>
    <t xml:space="preserve">BASELLE</t>
  </si>
  <si>
    <t xml:space="preserve">Epinard de Malabar</t>
  </si>
  <si>
    <t xml:space="preserve">BETTERAVE</t>
  </si>
  <si>
    <t xml:space="preserve">blanche albina vereduna</t>
  </si>
  <si>
    <t xml:space="preserve">PRA</t>
  </si>
  <si>
    <t xml:space="preserve">de Chioggia</t>
  </si>
  <si>
    <t xml:space="preserve">Fourragère guldaeno</t>
  </si>
  <si>
    <t xml:space="preserve">Gesche</t>
  </si>
  <si>
    <t xml:space="preserve">Jaune (Golden)</t>
  </si>
  <si>
    <t xml:space="preserve">TOMATE</t>
  </si>
  <si>
    <t xml:space="preserve">Malinowski retro</t>
  </si>
  <si>
    <t xml:space="preserve">Noire plate d'Egypte</t>
  </si>
  <si>
    <t xml:space="preserve">Rouge  longue cylindra</t>
  </si>
  <si>
    <t xml:space="preserve">Rouge Crapaudine</t>
  </si>
  <si>
    <t xml:space="preserve">Rouge globe Janis</t>
  </si>
  <si>
    <t xml:space="preserve">Rouge Globe Robuschka</t>
  </si>
  <si>
    <t xml:space="preserve">CARDON</t>
  </si>
  <si>
    <t xml:space="preserve">Epineux de Pleinpalais</t>
  </si>
  <si>
    <t xml:space="preserve">Plein blanc inerme </t>
  </si>
  <si>
    <t xml:space="preserve">Roches qui dansent</t>
  </si>
  <si>
    <t xml:space="preserve">Vert de Vaulx en Velin</t>
  </si>
  <si>
    <t xml:space="preserve">CÉLERI À COUPER</t>
  </si>
  <si>
    <t xml:space="preserve">à jets fins de Huÿ</t>
  </si>
  <si>
    <t xml:space="preserve">CELERI BRANCHE</t>
  </si>
  <si>
    <t xml:space="preserve">A cote vert d'Elne</t>
  </si>
  <si>
    <t xml:space="preserve">CÉLERI BRANCHE</t>
  </si>
  <si>
    <t xml:space="preserve">Plein Blanc Pascal</t>
  </si>
  <si>
    <t xml:space="preserve">CELERI-RAVE</t>
  </si>
  <si>
    <t xml:space="preserve">Monarch</t>
  </si>
  <si>
    <t xml:space="preserve">Tubereux</t>
  </si>
  <si>
    <t xml:space="preserve">CHICORÉE ENDIVE </t>
  </si>
  <si>
    <t xml:space="preserve">De Bruxelles ra Dura</t>
  </si>
  <si>
    <t xml:space="preserve">PSA</t>
  </si>
  <si>
    <t xml:space="preserve">demi hâtive de Maline</t>
  </si>
  <si>
    <t xml:space="preserve">CHICORÉE FRISÉE</t>
  </si>
  <si>
    <t xml:space="preserve">de Ruffec</t>
  </si>
  <si>
    <t xml:space="preserve">grosse Panacalière</t>
  </si>
  <si>
    <t xml:space="preserve">Wallonne</t>
  </si>
  <si>
    <t xml:space="preserve">CHICORÉE SAUVAGE</t>
  </si>
  <si>
    <t xml:space="preserve">Grumolo verde</t>
  </si>
  <si>
    <t xml:space="preserve">Pain de sucre</t>
  </si>
  <si>
    <t xml:space="preserve">Rouge de chiogga 2</t>
  </si>
  <si>
    <t xml:space="preserve">rouge de Trevis</t>
  </si>
  <si>
    <t xml:space="preserve">rouge de Vérone</t>
  </si>
  <si>
    <t xml:space="preserve">CHICORÉE SCAROLE</t>
  </si>
  <si>
    <t xml:space="preserve">en cornet d'Anjou</t>
  </si>
  <si>
    <t xml:space="preserve">Géante maraîchère</t>
  </si>
  <si>
    <t xml:space="preserve">CHOU BROCOLI</t>
  </si>
  <si>
    <t xml:space="preserve">à jets verts Calabrais</t>
  </si>
  <si>
    <t xml:space="preserve">Calinaro</t>
  </si>
  <si>
    <t xml:space="preserve">CHOU BROCOLI </t>
  </si>
  <si>
    <t xml:space="preserve">branchu à jets pourpres</t>
  </si>
  <si>
    <t xml:space="preserve">Coastal </t>
  </si>
  <si>
    <t xml:space="preserve">Natalino</t>
  </si>
  <si>
    <t xml:space="preserve">CHOU CABUS </t>
  </si>
  <si>
    <t xml:space="preserve">Blanc de Thurner</t>
  </si>
  <si>
    <t xml:space="preserve">Blanc Dowinda</t>
  </si>
  <si>
    <t xml:space="preserve">Blanc Fiderkraut</t>
  </si>
  <si>
    <t xml:space="preserve">Coeur de boeuf des vertus (blanc)</t>
  </si>
  <si>
    <t xml:space="preserve">De Vaugirard (blanc)</t>
  </si>
  <si>
    <t xml:space="preserve">Pointu de Chateaurenard</t>
  </si>
  <si>
    <t xml:space="preserve">CHOU DE BRUXELLES </t>
  </si>
  <si>
    <t xml:space="preserve">De Rosny</t>
  </si>
  <si>
    <t xml:space="preserve">Rubine</t>
  </si>
  <si>
    <t xml:space="preserve">CHOU DE CHINE</t>
  </si>
  <si>
    <t xml:space="preserve">Grannat</t>
  </si>
  <si>
    <t xml:space="preserve">CHOU DE MILAN </t>
  </si>
  <si>
    <t xml:space="preserve">de Lorient</t>
  </si>
  <si>
    <t xml:space="preserve">de Pontoise</t>
  </si>
  <si>
    <t xml:space="preserve">CHOU FLEUR</t>
  </si>
  <si>
    <t xml:space="preserve">Neckarperle</t>
  </si>
  <si>
    <t xml:space="preserve">Odysseus</t>
  </si>
  <si>
    <t xml:space="preserve">Romanesco</t>
  </si>
  <si>
    <t xml:space="preserve">Tardif d'Angers</t>
  </si>
  <si>
    <t xml:space="preserve">CHOU FOURRAGER </t>
  </si>
  <si>
    <t xml:space="preserve">Cavalier rouge</t>
  </si>
  <si>
    <t xml:space="preserve">Cavalier vert</t>
  </si>
  <si>
    <t xml:space="preserve">CHOU FRISÉ </t>
  </si>
  <si>
    <t xml:space="preserve">Rouge</t>
  </si>
  <si>
    <t xml:space="preserve">Westlandse Winter</t>
  </si>
  <si>
    <t xml:space="preserve">CHOU PALMIER</t>
  </si>
  <si>
    <t xml:space="preserve">Noir de Toscane</t>
  </si>
  <si>
    <t xml:space="preserve">CHOU RAVE</t>
  </si>
  <si>
    <t xml:space="preserve">Azur Star (violet)</t>
  </si>
  <si>
    <t xml:space="preserve">blanc géant Superschmelz</t>
  </si>
  <si>
    <t xml:space="preserve">Blaril (violet)</t>
  </si>
  <si>
    <t xml:space="preserve">Lanro (blanc)</t>
  </si>
  <si>
    <t xml:space="preserve">CHOU ROUGE </t>
  </si>
  <si>
    <t xml:space="preserve">Amarant</t>
  </si>
  <si>
    <t xml:space="preserve">Granat</t>
  </si>
  <si>
    <t xml:space="preserve">Rodynda</t>
  </si>
  <si>
    <t xml:space="preserve">Tardif de Langedijk</t>
  </si>
  <si>
    <t xml:space="preserve">CLAYTONE</t>
  </si>
  <si>
    <t xml:space="preserve">de Cuba</t>
  </si>
  <si>
    <t xml:space="preserve">CONCOMBRE </t>
  </si>
  <si>
    <t xml:space="preserve">Arménien (serpent scuro)</t>
  </si>
  <si>
    <t xml:space="preserve">M5</t>
  </si>
  <si>
    <t xml:space="preserve">Chinese yellow</t>
  </si>
  <si>
    <t xml:space="preserve">Citron (Lemon)</t>
  </si>
  <si>
    <t xml:space="preserve">Demi long blanc de Paris</t>
  </si>
  <si>
    <t xml:space="preserve">Empereur Alexandre</t>
  </si>
  <si>
    <t xml:space="preserve">Kiwano (Africain)</t>
  </si>
  <si>
    <t xml:space="preserve">le Généreux</t>
  </si>
  <si>
    <t xml:space="preserve">Marketer</t>
  </si>
  <si>
    <t xml:space="preserve">Marketmore</t>
  </si>
  <si>
    <t xml:space="preserve">Persika</t>
  </si>
  <si>
    <t xml:space="preserve">Rollison's telegraph</t>
  </si>
  <si>
    <t xml:space="preserve">Talamanca</t>
  </si>
  <si>
    <t xml:space="preserve">Tanja</t>
  </si>
  <si>
    <t xml:space="preserve">Vert long maraicher</t>
  </si>
  <si>
    <t xml:space="preserve">CORNICHON</t>
  </si>
  <si>
    <t xml:space="preserve">Vert petit de Paris</t>
  </si>
  <si>
    <t xml:space="preserve">COURGE </t>
  </si>
  <si>
    <t xml:space="preserve">Barbarine ou Gigerine</t>
  </si>
  <si>
    <t xml:space="preserve">Bleue de Hongrie</t>
  </si>
  <si>
    <t xml:space="preserve">Buttercup</t>
  </si>
  <si>
    <t xml:space="preserve">Butternut</t>
  </si>
  <si>
    <t xml:space="preserve">Cushaw white</t>
  </si>
  <si>
    <t xml:space="preserve">Delicata</t>
  </si>
  <si>
    <t xml:space="preserve">Futsu black</t>
  </si>
  <si>
    <t xml:space="preserve">Giraumon galeux d'Eysines</t>
  </si>
  <si>
    <t xml:space="preserve">Giraumon turban turc</t>
  </si>
  <si>
    <t xml:space="preserve">Honeynut</t>
  </si>
  <si>
    <t xml:space="preserve">Hubbard bleu</t>
  </si>
  <si>
    <t xml:space="preserve">Jack be little</t>
  </si>
  <si>
    <t xml:space="preserve">Kabosha vert</t>
  </si>
  <si>
    <t xml:space="preserve">Lady godiva</t>
  </si>
  <si>
    <t xml:space="preserve">Longue de Nice</t>
  </si>
  <si>
    <t xml:space="preserve">Marina di chiogga</t>
  </si>
  <si>
    <t xml:space="preserve">Massue d'Hercule</t>
  </si>
  <si>
    <t xml:space="preserve">Musquée de Provence</t>
  </si>
  <si>
    <t xml:space="preserve">Patidou (sweet dumpling)</t>
  </si>
  <si>
    <t xml:space="preserve">Pâtisson blanc</t>
  </si>
  <si>
    <t xml:space="preserve">Pâtisson vert panaché de blanc</t>
  </si>
  <si>
    <t xml:space="preserve">Pérou</t>
  </si>
  <si>
    <t xml:space="preserve">pleine de Naples</t>
  </si>
  <si>
    <t xml:space="preserve">Pomme d'or</t>
  </si>
  <si>
    <t xml:space="preserve">Potimarron Chestnut Bush</t>
  </si>
  <si>
    <t xml:space="preserve">Potimarron Doux vert d'Hokkaïdo</t>
  </si>
  <si>
    <t xml:space="preserve">Potimarron Red Kuri</t>
  </si>
  <si>
    <t xml:space="preserve">Rouge vif d'Etampes</t>
  </si>
  <si>
    <t xml:space="preserve">Royal acorn</t>
  </si>
  <si>
    <t xml:space="preserve">Siam</t>
  </si>
  <si>
    <t xml:space="preserve">spaghetti</t>
  </si>
  <si>
    <t xml:space="preserve">Sucrine du Berry</t>
  </si>
  <si>
    <t xml:space="preserve">Trompe d'Albenga</t>
  </si>
  <si>
    <t xml:space="preserve">Vert olive</t>
  </si>
  <si>
    <t xml:space="preserve">COURGETTE </t>
  </si>
  <si>
    <t xml:space="preserve">Alberello di Sarzana</t>
  </si>
  <si>
    <t xml:space="preserve">Blanche d’Egypte</t>
  </si>
  <si>
    <t xml:space="preserve">Blanche de Virginie</t>
  </si>
  <si>
    <t xml:space="preserve">de Nice à fruit rond</t>
  </si>
  <si>
    <t xml:space="preserve">Dovlecel zolotinca</t>
  </si>
  <si>
    <t xml:space="preserve">Gold rush</t>
  </si>
  <si>
    <t xml:space="preserve">Grise d'Alger</t>
  </si>
  <si>
    <t xml:space="preserve">Jaune "Col coutors"</t>
  </si>
  <si>
    <t xml:space="preserve">Striato d'Italie (verte non coureuse)</t>
  </si>
  <si>
    <t xml:space="preserve">Verte de Milan (Black beauty)</t>
  </si>
  <si>
    <t xml:space="preserve">Zuboda</t>
  </si>
  <si>
    <t xml:space="preserve">CRESSON</t>
  </si>
  <si>
    <t xml:space="preserve">Alénois commun</t>
  </si>
  <si>
    <t xml:space="preserve">de Perse</t>
  </si>
  <si>
    <t xml:space="preserve">des jardins vert</t>
  </si>
  <si>
    <t xml:space="preserve">EPINARD</t>
  </si>
  <si>
    <t xml:space="preserve">Gamma</t>
  </si>
  <si>
    <t xml:space="preserve">Matador (Vicking)</t>
  </si>
  <si>
    <t xml:space="preserve">ÉPINARD</t>
  </si>
  <si>
    <t xml:space="preserve">de Nouvelle Zélande (Tetragone)</t>
  </si>
  <si>
    <t xml:space="preserve">ESTRAGON</t>
  </si>
  <si>
    <t xml:space="preserve">de Russie</t>
  </si>
  <si>
    <t xml:space="preserve">Doux de Florence</t>
  </si>
  <si>
    <t xml:space="preserve">Doux précoce d'été</t>
  </si>
  <si>
    <t xml:space="preserve">Perfection</t>
  </si>
  <si>
    <t xml:space="preserve">Tardivo di Sarno</t>
  </si>
  <si>
    <t xml:space="preserve">Zefa fino</t>
  </si>
  <si>
    <t xml:space="preserve">Zefa tardo</t>
  </si>
  <si>
    <t xml:space="preserve">LAITUE À COUPER </t>
  </si>
  <si>
    <t xml:space="preserve">Biscia Rossa</t>
  </si>
  <si>
    <t xml:space="preserve">Feuille de chêne blonde</t>
  </si>
  <si>
    <t xml:space="preserve">Feuille de chêne rouge</t>
  </si>
  <si>
    <t xml:space="preserve">Langue de boeuf</t>
  </si>
  <si>
    <t xml:space="preserve">Oreille du diable</t>
  </si>
  <si>
    <t xml:space="preserve">Queue de truite</t>
  </si>
  <si>
    <t xml:space="preserve">Radichetta (toutes saisons)</t>
  </si>
  <si>
    <t xml:space="preserve">Raphaelle</t>
  </si>
  <si>
    <t xml:space="preserve">Sanguine</t>
  </si>
  <si>
    <t xml:space="preserve">LAITUE BATAVIA</t>
  </si>
  <si>
    <t xml:space="preserve">Blonde de Paris (printemps)</t>
  </si>
  <si>
    <t xml:space="preserve">Carmen</t>
  </si>
  <si>
    <t xml:space="preserve">De Pierre Bénite</t>
  </si>
  <si>
    <t xml:space="preserve">Dorée de printemps</t>
  </si>
  <si>
    <t xml:space="preserve">Gloire du Dauphiné</t>
  </si>
  <si>
    <t xml:space="preserve">goutte de sang</t>
  </si>
  <si>
    <t xml:space="preserve">Merveille de Verano (été)</t>
  </si>
  <si>
    <t xml:space="preserve">Pasquier (printemps et été)</t>
  </si>
  <si>
    <t xml:space="preserve">Reine des glaces (printemps, été)</t>
  </si>
  <si>
    <t xml:space="preserve">Rouge grenobloise (printemps, été)</t>
  </si>
  <si>
    <t xml:space="preserve">LAITUE CELTUCE</t>
  </si>
  <si>
    <t xml:space="preserve">asperge</t>
  </si>
  <si>
    <t xml:space="preserve">LAITUE POMMÉE</t>
  </si>
  <si>
    <t xml:space="preserve">Brune d'hiver (ou passion brune)</t>
  </si>
  <si>
    <t xml:space="preserve">Brune de Gascogne</t>
  </si>
  <si>
    <t xml:space="preserve">Craquerelle du midi (printemps)</t>
  </si>
  <si>
    <t xml:space="preserve">Du Bon Jardinier (été, automne)</t>
  </si>
  <si>
    <t xml:space="preserve">Kagraner sommer (été)</t>
  </si>
  <si>
    <t xml:space="preserve">Merveille d'hiver</t>
  </si>
  <si>
    <t xml:space="preserve">Merveille des 4 saisons</t>
  </si>
  <si>
    <t xml:space="preserve">Reine de juillet</t>
  </si>
  <si>
    <t xml:space="preserve">reine de mai de pleine terre (printemps)</t>
  </si>
  <si>
    <t xml:space="preserve">Rougette de Montpellier (hiver)</t>
  </si>
  <si>
    <t xml:space="preserve">Sucrine</t>
  </si>
  <si>
    <t xml:space="preserve">LAITUE ROMAINE</t>
  </si>
  <si>
    <t xml:space="preserve">Ballon</t>
  </si>
  <si>
    <t xml:space="preserve">Chicon panaché</t>
  </si>
  <si>
    <t xml:space="preserve">des melons</t>
  </si>
  <si>
    <t xml:space="preserve">Rouge d'hiver </t>
  </si>
  <si>
    <t xml:space="preserve">Valmaine</t>
  </si>
  <si>
    <t xml:space="preserve">Verte maraîchère (printemps, été)</t>
  </si>
  <si>
    <t xml:space="preserve">MÂCHE</t>
  </si>
  <si>
    <t xml:space="preserve">verte à coeur plein</t>
  </si>
  <si>
    <t xml:space="preserve">verte de Cambrai</t>
  </si>
  <si>
    <t xml:space="preserve">Vit</t>
  </si>
  <si>
    <t xml:space="preserve">MELON </t>
  </si>
  <si>
    <t xml:space="preserve">Ananas</t>
  </si>
  <si>
    <t xml:space="preserve">Bellegarde</t>
  </si>
  <si>
    <t xml:space="preserve">Cantaloup charentais</t>
  </si>
  <si>
    <t xml:space="preserve">cantaloup charentais diamex</t>
  </si>
  <si>
    <t xml:space="preserve">Cantaloup Prescott à fond blanc</t>
  </si>
  <si>
    <t xml:space="preserve">Jaune boule d’or</t>
  </si>
  <si>
    <t xml:space="preserve">Jaune canari hâtif 2</t>
  </si>
  <si>
    <t xml:space="preserve">Ogen</t>
  </si>
  <si>
    <t xml:space="preserve">Petit Gris de Rennes</t>
  </si>
  <si>
    <t xml:space="preserve">Précoce du roc</t>
  </si>
  <si>
    <t xml:space="preserve">Rosée de miel</t>
  </si>
  <si>
    <t xml:space="preserve">vert olive d'hiver</t>
  </si>
  <si>
    <t xml:space="preserve">MIZUNA ROUGE</t>
  </si>
  <si>
    <t xml:space="preserve">Chou japonais</t>
  </si>
  <si>
    <t xml:space="preserve">MIZUNA VERT</t>
  </si>
  <si>
    <t xml:space="preserve">MORELLE </t>
  </si>
  <si>
    <t xml:space="preserve">De Balbis</t>
  </si>
  <si>
    <t xml:space="preserve">NAMENIA</t>
  </si>
  <si>
    <t xml:space="preserve">salade asiatique</t>
  </si>
  <si>
    <t xml:space="preserve">OIGNON</t>
  </si>
  <si>
    <t xml:space="preserve">Bajosta</t>
  </si>
  <si>
    <t xml:space="preserve">Blanc de Rebouillon</t>
  </si>
  <si>
    <t xml:space="preserve">Blanc hâtif de Paris</t>
  </si>
  <si>
    <t xml:space="preserve">Bronzé d’Amposta</t>
  </si>
  <si>
    <t xml:space="preserve">Cuisse de poulet du Poitou (Echalion)</t>
  </si>
  <si>
    <t xml:space="preserve">de Citou</t>
  </si>
  <si>
    <t xml:space="preserve">de Lezignan</t>
  </si>
  <si>
    <t xml:space="preserve">de Mazé</t>
  </si>
  <si>
    <t xml:space="preserve">de Stuttgart</t>
  </si>
  <si>
    <t xml:space="preserve">Jaune ailsa craig</t>
  </si>
  <si>
    <t xml:space="preserve">Jaune des Cévennes</t>
  </si>
  <si>
    <t xml:space="preserve">Jaune paille des vertus</t>
  </si>
  <si>
    <t xml:space="preserve">rosé d’Armorique</t>
  </si>
  <si>
    <t xml:space="preserve">Rouge de Genève</t>
  </si>
  <si>
    <t xml:space="preserve">Rouge long de Florence</t>
  </si>
  <si>
    <t xml:space="preserve">Rouge red baron</t>
  </si>
  <si>
    <t xml:space="preserve">Tarassac</t>
  </si>
  <si>
    <t xml:space="preserve">OIGNON </t>
  </si>
  <si>
    <t xml:space="preserve">Robelja</t>
  </si>
  <si>
    <t xml:space="preserve">Rouge de Toulouges</t>
  </si>
  <si>
    <t xml:space="preserve">OIGNON PERPETUEL</t>
  </si>
  <si>
    <t xml:space="preserve">Winterhecken</t>
  </si>
  <si>
    <t xml:space="preserve">OIGNON POIREAU</t>
  </si>
  <si>
    <t xml:space="preserve">Ishikura long white</t>
  </si>
  <si>
    <t xml:space="preserve">OKRA</t>
  </si>
  <si>
    <t xml:space="preserve">ou Gombo</t>
  </si>
  <si>
    <t xml:space="preserve">PASTEQUE</t>
  </si>
  <si>
    <t xml:space="preserve">Early moon beam</t>
  </si>
  <si>
    <t xml:space="preserve">Lune Étoile = Moon &amp; Stars</t>
  </si>
  <si>
    <t xml:space="preserve">Sugar Baby</t>
  </si>
  <si>
    <t xml:space="preserve">PHYSALIS</t>
  </si>
  <si>
    <t xml:space="preserve">Ixocarpa ou tomatillo du Mexique</t>
  </si>
  <si>
    <t xml:space="preserve">Peruviana</t>
  </si>
  <si>
    <t xml:space="preserve">Pubescent</t>
  </si>
  <si>
    <t xml:space="preserve">PIMENT</t>
  </si>
  <si>
    <t xml:space="preserve">Ampuis</t>
  </si>
  <si>
    <t xml:space="preserve">Antillais</t>
  </si>
  <si>
    <t xml:space="preserve">Baiser de Satan</t>
  </si>
  <si>
    <t xml:space="preserve">Bengalore</t>
  </si>
  <si>
    <t xml:space="preserve">Boule de Turquie</t>
  </si>
  <si>
    <t xml:space="preserve">Bresse (de)</t>
  </si>
  <si>
    <t xml:space="preserve">Cayenne rouge</t>
  </si>
  <si>
    <t xml:space="preserve">Chine (de) multicolore</t>
  </si>
  <si>
    <t xml:space="preserve">Dolce</t>
  </si>
  <si>
    <t xml:space="preserve">Espelette</t>
  </si>
  <si>
    <t xml:space="preserve">Hongrois noir</t>
  </si>
  <si>
    <t xml:space="preserve">Jalapeno</t>
  </si>
  <si>
    <t xml:space="preserve">Medusa </t>
  </si>
  <si>
    <t xml:space="preserve">Oiseau du Vietnam</t>
  </si>
  <si>
    <t xml:space="preserve">Sunset</t>
  </si>
  <si>
    <t xml:space="preserve">Tequila sunrise</t>
  </si>
  <si>
    <t xml:space="preserve">PISSENLIT</t>
  </si>
  <si>
    <t xml:space="preserve">amélioré à coeur plein</t>
  </si>
  <si>
    <t xml:space="preserve">POIREAU</t>
  </si>
  <si>
    <t xml:space="preserve">Auguste de Haute Provence</t>
  </si>
  <si>
    <t xml:space="preserve">Bleu de Solaise</t>
  </si>
  <si>
    <t xml:space="preserve">d'été jaune gros du Poitou</t>
  </si>
  <si>
    <t xml:space="preserve">d'hiver de Saint Victor</t>
  </si>
  <si>
    <t xml:space="preserve">d'hiver monstrueux de Carentan 2</t>
  </si>
  <si>
    <t xml:space="preserve">de Gennevilliers</t>
  </si>
  <si>
    <t xml:space="preserve">Flipper</t>
  </si>
  <si>
    <t xml:space="preserve">Géant d'hiver</t>
  </si>
  <si>
    <t xml:space="preserve">Long du midi</t>
  </si>
  <si>
    <t xml:space="preserve">POIRÉE</t>
  </si>
  <si>
    <t xml:space="preserve">à carde rouge (Feurio)</t>
  </si>
  <si>
    <t xml:space="preserve">à cardes blanches Brilliant</t>
  </si>
  <si>
    <t xml:space="preserve">A cardes multicolores</t>
  </si>
  <si>
    <t xml:space="preserve">Compacte Verde</t>
  </si>
  <si>
    <t xml:space="preserve">Verte à carde blanche</t>
  </si>
  <si>
    <t xml:space="preserve">Verte à couper</t>
  </si>
  <si>
    <t xml:space="preserve">POIVRON</t>
  </si>
  <si>
    <t xml:space="preserve">Banana early</t>
  </si>
  <si>
    <t xml:space="preserve">Black night</t>
  </si>
  <si>
    <t xml:space="preserve">Carré jaune d’Asti</t>
  </si>
  <si>
    <t xml:space="preserve">Caviar Calabrais</t>
  </si>
  <si>
    <t xml:space="preserve">Corno di Toro jaune</t>
  </si>
  <si>
    <t xml:space="preserve">Corno di Toro rouge</t>
  </si>
  <si>
    <t xml:space="preserve">Cunéo</t>
  </si>
  <si>
    <t xml:space="preserve">Del Padron</t>
  </si>
  <si>
    <t xml:space="preserve">Doux d'Espagne</t>
  </si>
  <si>
    <t xml:space="preserve">Doux long d'Antibes</t>
  </si>
  <si>
    <t xml:space="preserve">Doux Pantos</t>
  </si>
  <si>
    <t xml:space="preserve">Doux très long des Landes</t>
  </si>
  <si>
    <t xml:space="preserve">Giant Szegedi</t>
  </si>
  <si>
    <t xml:space="preserve">Hungarian</t>
  </si>
  <si>
    <t xml:space="preserve">Lipstick</t>
  </si>
  <si>
    <t xml:space="preserve">Mandarine (Tangerine)</t>
  </si>
  <si>
    <t xml:space="preserve">Marconi purple</t>
  </si>
  <si>
    <t xml:space="preserve">Mauve lilac</t>
  </si>
  <si>
    <t xml:space="preserve">Petit marseillais</t>
  </si>
  <si>
    <t xml:space="preserve">Putzagold</t>
  </si>
  <si>
    <t xml:space="preserve">Redondo</t>
  </si>
  <si>
    <t xml:space="preserve">Rosso Duemila</t>
  </si>
  <si>
    <t xml:space="preserve">Sweet Chocolate</t>
  </si>
  <si>
    <t xml:space="preserve">Yolo Wonder</t>
  </si>
  <si>
    <t xml:space="preserve">POURPIER</t>
  </si>
  <si>
    <t xml:space="preserve">Doré</t>
  </si>
  <si>
    <t xml:space="preserve">ROQUETTE</t>
  </si>
  <si>
    <t xml:space="preserve">Cultivée</t>
  </si>
  <si>
    <t xml:space="preserve">Ailsa craig</t>
  </si>
  <si>
    <t xml:space="preserve">Allemande Dorée</t>
  </si>
  <si>
    <t xml:space="preserve">Améliorée de Montlhéry</t>
  </si>
  <si>
    <t xml:space="preserve">Ananas noire</t>
  </si>
  <si>
    <t xml:space="preserve">Ananas PDT (sélection sec)</t>
  </si>
  <si>
    <t xml:space="preserve">Ananas TOM (sélection humide)</t>
  </si>
  <si>
    <t xml:space="preserve">Andes (des)</t>
  </si>
  <si>
    <t xml:space="preserve">Andine cornue</t>
  </si>
  <si>
    <t xml:space="preserve">Andine rose</t>
  </si>
  <si>
    <t xml:space="preserve">Auriga</t>
  </si>
  <si>
    <t xml:space="preserve">Azoychka russe</t>
  </si>
  <si>
    <t xml:space="preserve">Banana orange</t>
  </si>
  <si>
    <t xml:space="preserve">Bargemont</t>
  </si>
  <si>
    <t xml:space="preserve">Beauté blanche (white wonder)</t>
  </si>
  <si>
    <t xml:space="preserve">Beefsteak</t>
  </si>
  <si>
    <t xml:space="preserve">Black Ethiopian</t>
  </si>
  <si>
    <t xml:space="preserve">Black Prince</t>
  </si>
  <si>
    <t xml:space="preserve">Black Seaman</t>
  </si>
  <si>
    <t xml:space="preserve">Blanche de Picardie</t>
  </si>
  <si>
    <t xml:space="preserve">Brandywine Rose</t>
  </si>
  <si>
    <t xml:space="preserve">Burbank</t>
  </si>
  <si>
    <t xml:space="preserve">Caramel</t>
  </si>
  <si>
    <t xml:space="preserve">Caro rich</t>
  </si>
  <si>
    <t xml:space="preserve">Casaque rouge</t>
  </si>
  <si>
    <t xml:space="preserve">Château rose</t>
  </si>
  <si>
    <t xml:space="preserve">Coeur de Boeuf Anna Russe</t>
  </si>
  <si>
    <t xml:space="preserve">Coeur de Boeuf blanc</t>
  </si>
  <si>
    <t xml:space="preserve">Coeur de Boeuf Carolina</t>
  </si>
  <si>
    <t xml:space="preserve">Coeur de Boeuf Charbonneuse</t>
  </si>
  <si>
    <t xml:space="preserve">Coeur de Boeuf Coeur doux</t>
  </si>
  <si>
    <t xml:space="preserve">Coeur de Boeuf Jerusalem</t>
  </si>
  <si>
    <t xml:space="preserve">Coeur de Boeuf orange</t>
  </si>
  <si>
    <t xml:space="preserve">Coeur de boeuf Red Reif</t>
  </si>
  <si>
    <t xml:space="preserve">Coeur de Boeuf Rouge</t>
  </si>
  <si>
    <t xml:space="preserve">Coeur de Boeuf Russian</t>
  </si>
  <si>
    <t xml:space="preserve">Cream Sausage</t>
  </si>
  <si>
    <t xml:space="preserve">Datte jaune</t>
  </si>
  <si>
    <t xml:space="preserve">Délice d'or (Golden Delight)</t>
  </si>
  <si>
    <t xml:space="preserve">Evergreen</t>
  </si>
  <si>
    <t xml:space="preserve">Fiaschetto</t>
  </si>
  <si>
    <t xml:space="preserve">Géante d'Orembourg</t>
  </si>
  <si>
    <t xml:space="preserve">Goldene Königin</t>
  </si>
  <si>
    <t xml:space="preserve">Green copia</t>
  </si>
  <si>
    <t xml:space="preserve">Green Zebra</t>
  </si>
  <si>
    <t xml:space="preserve">Gregory Altaï</t>
  </si>
  <si>
    <t xml:space="preserve">Helfrucht</t>
  </si>
  <si>
    <t xml:space="preserve">Ida Gold</t>
  </si>
  <si>
    <t xml:space="preserve">Inverno</t>
  </si>
  <si>
    <t xml:space="preserve">J-P Berlan</t>
  </si>
  <si>
    <t xml:space="preserve">Joyau d'Idaho (Gem State)</t>
  </si>
  <si>
    <t xml:space="preserve">Kaki coing</t>
  </si>
  <si>
    <t xml:space="preserve">Landaise</t>
  </si>
  <si>
    <t xml:space="preserve">Languedocienne</t>
  </si>
  <si>
    <t xml:space="preserve">Liguria</t>
  </si>
  <si>
    <t xml:space="preserve">Lime green</t>
  </si>
  <si>
    <t xml:space="preserve">Madagascar</t>
  </si>
  <si>
    <t xml:space="preserve">Malinowski Retro</t>
  </si>
  <si>
    <t xml:space="preserve">Marmande</t>
  </si>
  <si>
    <t xml:space="preserve">Merveille des marchés</t>
  </si>
  <si>
    <t xml:space="preserve">Mina</t>
  </si>
  <si>
    <t xml:space="preserve">Miloud</t>
  </si>
  <si>
    <t xml:space="preserve">Noire de Crimée PDT</t>
  </si>
  <si>
    <t xml:space="preserve">Noire de Crimée TOM</t>
  </si>
  <si>
    <t xml:space="preserve">Nova</t>
  </si>
  <si>
    <t xml:space="preserve">Olirose de St Domingue</t>
  </si>
  <si>
    <t xml:space="preserve">Orange queen</t>
  </si>
  <si>
    <t xml:space="preserve">Osu blue</t>
  </si>
  <si>
    <t xml:space="preserve">Pamplemousse du grand-père</t>
  </si>
  <si>
    <t xml:space="preserve">Papy Voiron</t>
  </si>
  <si>
    <t xml:space="preserve">Pêche rouge</t>
  </si>
  <si>
    <t xml:space="preserve">Petit ananas</t>
  </si>
  <si>
    <t xml:space="preserve">Petit arbre</t>
  </si>
  <si>
    <t xml:space="preserve">Pineapple fog</t>
  </si>
  <si>
    <t xml:space="preserve">Pinguan</t>
  </si>
  <si>
    <t xml:space="preserve">Poire blanche</t>
  </si>
  <si>
    <t xml:space="preserve">Poire jaune</t>
  </si>
  <si>
    <t xml:space="preserve">Poire lumière merveilleuse</t>
  </si>
  <si>
    <t xml:space="preserve">Précoce de Quimper</t>
  </si>
  <si>
    <t xml:space="preserve">Précoce glacier</t>
  </si>
  <si>
    <t xml:space="preserve">Prince Borghese</t>
  </si>
  <si>
    <t xml:space="preserve">Pruden</t>
  </si>
  <si>
    <t xml:space="preserve">Purple Calabash</t>
  </si>
  <si>
    <t xml:space="preserve">Red Zebra</t>
  </si>
  <si>
    <t xml:space="preserve">Roma</t>
  </si>
  <si>
    <t xml:space="preserve">Romaine mouchetée</t>
  </si>
  <si>
    <t xml:space="preserve">Rose de Berne</t>
  </si>
  <si>
    <t xml:space="preserve">Rouge grappe</t>
  </si>
  <si>
    <t xml:space="preserve">Royale des Guineaux</t>
  </si>
  <si>
    <t xml:space="preserve">Russe</t>
  </si>
  <si>
    <t xml:space="preserve">Saint Pierre</t>
  </si>
  <si>
    <t xml:space="preserve">San Marzano</t>
  </si>
  <si>
    <t xml:space="preserve">Sasha altaï</t>
  </si>
  <si>
    <t xml:space="preserve">Savignac</t>
  </si>
  <si>
    <t xml:space="preserve">Surpriz</t>
  </si>
  <si>
    <t xml:space="preserve">Téton de Vénus jaune</t>
  </si>
  <si>
    <t xml:space="preserve">Tigrella Bicolore</t>
  </si>
  <si>
    <t xml:space="preserve">Tonnelet</t>
  </si>
  <si>
    <t xml:space="preserve">Transparente</t>
  </si>
  <si>
    <t xml:space="preserve">Valencia (grosse)</t>
  </si>
  <si>
    <t xml:space="preserve">Violette (violaceum)</t>
  </si>
  <si>
    <t xml:space="preserve">Voyage</t>
  </si>
  <si>
    <t xml:space="preserve">Wapsipinicon peach</t>
  </si>
  <si>
    <t xml:space="preserve">Yellow Belgium</t>
  </si>
  <si>
    <t xml:space="preserve">Yellow Stuffer</t>
  </si>
  <si>
    <t xml:space="preserve">Zacopane</t>
  </si>
  <si>
    <t xml:space="preserve">TOMATE CERISE</t>
  </si>
  <si>
    <t xml:space="preserve"> Mélange 5 variétés</t>
  </si>
  <si>
    <t xml:space="preserve">Black Cherry</t>
  </si>
  <si>
    <t xml:space="preserve">Coyote</t>
  </si>
  <si>
    <t xml:space="preserve">Galina</t>
  </si>
  <si>
    <t xml:space="preserve">Green cherry</t>
  </si>
  <si>
    <t xml:space="preserve">Isis candy cherry</t>
  </si>
  <si>
    <t xml:space="preserve">Lolipop</t>
  </si>
  <si>
    <t xml:space="preserve">Miel du Mexique</t>
  </si>
  <si>
    <t xml:space="preserve">Micro Tom</t>
  </si>
  <si>
    <t xml:space="preserve">Petit Moineau</t>
  </si>
  <si>
    <t xml:space="preserve">Poire rouge</t>
  </si>
  <si>
    <t xml:space="preserve">Prune Noire (Black Plum)</t>
  </si>
  <si>
    <t xml:space="preserve">Raisin Vert (Green Grape)</t>
  </si>
  <si>
    <t xml:space="preserve">Robin rouge</t>
  </si>
  <si>
    <t xml:space="preserve">Rose Perlée</t>
  </si>
  <si>
    <t xml:space="preserve">Snow berry</t>
  </si>
  <si>
    <t xml:space="preserve">Snow white</t>
  </si>
  <si>
    <t xml:space="preserve">Sungold</t>
  </si>
  <si>
    <t xml:space="preserve">Sweet gold</t>
  </si>
  <si>
    <t xml:space="preserve">Tigerette cherry</t>
  </si>
  <si>
    <t xml:space="preserve">Zuckertraube</t>
  </si>
  <si>
    <t xml:space="preserve">TARIF avec Préparation de Commande TTC 2025</t>
  </si>
  <si>
    <t xml:space="preserve">PLU</t>
  </si>
  <si>
    <t xml:space="preserve">tarif TTC</t>
  </si>
  <si>
    <t xml:space="preserve">B_PLU-20210419</t>
  </si>
  <si>
    <t xml:space="preserve">1   PLANTS EN GODETS G5 / M5 (LE PLANT)</t>
  </si>
  <si>
    <t xml:space="preserve">à l'unité</t>
  </si>
  <si>
    <t xml:space="preserve">≥ 6</t>
  </si>
  <si>
    <t xml:space="preserve">TOMATES G5                </t>
  </si>
  <si>
    <t xml:space="preserve">                          </t>
  </si>
  <si>
    <t xml:space="preserve">C</t>
  </si>
  <si>
    <t xml:space="preserve">B000</t>
  </si>
  <si>
    <t xml:space="preserve">P1</t>
  </si>
  <si>
    <t xml:space="preserve">D0</t>
  </si>
  <si>
    <t xml:space="preserve">O000000000000000000000000000000000000</t>
  </si>
  <si>
    <t xml:space="preserve">             </t>
  </si>
  <si>
    <t xml:space="preserve">AUBERGINES G5             </t>
  </si>
  <si>
    <t xml:space="preserve">POIVRON G5                </t>
  </si>
  <si>
    <t xml:space="preserve">PHYSALIS OKRA MORELLE G5  </t>
  </si>
  <si>
    <t xml:space="preserve">AUTRES SOLANAC G5         </t>
  </si>
  <si>
    <t xml:space="preserve">COURGES COURGETTES G5     </t>
  </si>
  <si>
    <t xml:space="preserve">MELONS CONCOMBRES G5      </t>
  </si>
  <si>
    <t xml:space="preserve">AUTRES POTAGERES G5       </t>
  </si>
  <si>
    <t xml:space="preserve">AUTRES POTAGERES G5/M5    </t>
  </si>
  <si>
    <t xml:space="preserve">AROMAT ANNUELLE G5        </t>
  </si>
  <si>
    <t xml:space="preserve">TOMATES M7                </t>
  </si>
  <si>
    <t xml:space="preserve">BASILICS G5               </t>
  </si>
  <si>
    <t xml:space="preserve">TOMATES G11               </t>
  </si>
  <si>
    <t xml:space="preserve">AROMAT BISANNUELLES G5    </t>
  </si>
  <si>
    <t xml:space="preserve">AUBERGINE G11             </t>
  </si>
  <si>
    <t xml:space="preserve">AROMAT VIVACES G5         </t>
  </si>
  <si>
    <t xml:space="preserve">POIVRON G11               </t>
  </si>
  <si>
    <t xml:space="preserve">FRAISIERS G5              </t>
  </si>
  <si>
    <t xml:space="preserve">AUTRES SOLA G11           </t>
  </si>
  <si>
    <t xml:space="preserve">FRUITS ROUGES 1 AN G5     </t>
  </si>
  <si>
    <t xml:space="preserve">AROMAT ANN G5/M5          </t>
  </si>
  <si>
    <t xml:space="preserve">RHUBARBE VIGNE 1 AN G5    </t>
  </si>
  <si>
    <t xml:space="preserve">BASILIC G5/M5             </t>
  </si>
  <si>
    <t xml:space="preserve">TOPINAMBOUR               </t>
  </si>
  <si>
    <t xml:space="preserve">P</t>
  </si>
  <si>
    <t xml:space="preserve">FLEURS ANN G5/M5          </t>
  </si>
  <si>
    <t xml:space="preserve">FLEURS VIVACES G5         </t>
  </si>
  <si>
    <t xml:space="preserve">FLEURS BISAN G5/M5        </t>
  </si>
  <si>
    <t xml:space="preserve">FRAISES kg                </t>
  </si>
  <si>
    <t xml:space="preserve">AROM BISANNUELLES G5/M5   </t>
  </si>
  <si>
    <t xml:space="preserve">FLEURS ANNUELLES G5       </t>
  </si>
  <si>
    <t xml:space="preserve">AROMAT VIV G5 &lt;1 A        </t>
  </si>
  <si>
    <t xml:space="preserve">LENTILLES 100G            </t>
  </si>
  <si>
    <t xml:space="preserve">FLEURS VIV G5 &lt;1 A        </t>
  </si>
  <si>
    <t xml:space="preserve">AROMAT ANNUELLE G11       </t>
  </si>
  <si>
    <t xml:space="preserve">AROM ANN G11/M8           </t>
  </si>
  <si>
    <t xml:space="preserve">PHACELIE 50G / 40M2       </t>
  </si>
  <si>
    <t xml:space="preserve">AROM BIS G11              </t>
  </si>
  <si>
    <t xml:space="preserve">TREFLE ALEX 100G / 35M2   </t>
  </si>
  <si>
    <t xml:space="preserve">AROM VIV G11              </t>
  </si>
  <si>
    <t xml:space="preserve">TREFLE INCARN 100G / 65M2 </t>
  </si>
  <si>
    <t xml:space="preserve">AROM VIV G17              </t>
  </si>
  <si>
    <t xml:space="preserve">LEGUMES FEUILLES M3       </t>
  </si>
  <si>
    <t xml:space="preserve">CAGETTE                   </t>
  </si>
  <si>
    <t xml:space="preserve">LEGUMES RACINES  M3       </t>
  </si>
  <si>
    <t xml:space="preserve">TOMATES M3                </t>
  </si>
  <si>
    <t xml:space="preserve">3   FRUITS ROUGES (LE PLANT)</t>
  </si>
  <si>
    <t xml:space="preserve">SALAD EPINAR MACHE M3     </t>
  </si>
  <si>
    <t xml:space="preserve">TOM GAST 2ND CHOIX        </t>
  </si>
  <si>
    <t xml:space="preserve">LUPIN 100G                </t>
  </si>
  <si>
    <t xml:space="preserve">SEM POTAGERES             </t>
  </si>
  <si>
    <t xml:space="preserve">RHUBARBE VIGNE 2 ANS G11  </t>
  </si>
  <si>
    <t xml:space="preserve">SEM FEVES                 </t>
  </si>
  <si>
    <t xml:space="preserve">FRUITS ROUGE G11          </t>
  </si>
  <si>
    <t xml:space="preserve">SEM FLEURS                </t>
  </si>
  <si>
    <t xml:space="preserve">FR ROUGE RHUB VIGNE G17   </t>
  </si>
  <si>
    <t xml:space="preserve">SEM HARICOTS              </t>
  </si>
  <si>
    <t xml:space="preserve">VERVEINE G5               </t>
  </si>
  <si>
    <t xml:space="preserve">SEM POIS                  </t>
  </si>
  <si>
    <t xml:space="preserve">VERVEINE G11              </t>
  </si>
  <si>
    <t xml:space="preserve">PDT 500G BI DE KE         </t>
  </si>
  <si>
    <t xml:space="preserve">2   PLANTS EN MINI-MOTTES (LE PLANT)</t>
  </si>
  <si>
    <t xml:space="preserve">À l'unité </t>
  </si>
  <si>
    <t xml:space="preserve">≥ 15</t>
  </si>
  <si>
    <t xml:space="preserve">GOMBO                     </t>
  </si>
  <si>
    <t xml:space="preserve">PDT 500G CH MF MO RO      </t>
  </si>
  <si>
    <t xml:space="preserve">PDT 500G RA SI            </t>
  </si>
  <si>
    <t xml:space="preserve">PDT 3KG BI DE KE          </t>
  </si>
  <si>
    <t xml:space="preserve">AROM VIV M3M4             </t>
  </si>
  <si>
    <t xml:space="preserve">PDT 3KG CH MF MO RO       </t>
  </si>
  <si>
    <t xml:space="preserve">AROM ANN M4 M3            </t>
  </si>
  <si>
    <t xml:space="preserve">PDT 3KG BF CG RA          </t>
  </si>
  <si>
    <t xml:space="preserve">AROM BISAN M4 M3          </t>
  </si>
  <si>
    <t xml:space="preserve">PDT 25KG BI DE KE         </t>
  </si>
  <si>
    <t xml:space="preserve">PDT 25KG AP BI CH MA MY OS</t>
  </si>
  <si>
    <t xml:space="preserve">4   PLANTS EN RACINES NUES (LE PLANT)</t>
  </si>
  <si>
    <t xml:space="preserve">PDT 25KG BF RA SI         </t>
  </si>
  <si>
    <t xml:space="preserve">G11 SOL RAC NUES 15PLT    </t>
  </si>
  <si>
    <t xml:space="preserve">ECHALOTE FERM 500G SEM    </t>
  </si>
  <si>
    <t xml:space="preserve">SOLANACEES RACINES NUES   </t>
  </si>
  <si>
    <t xml:space="preserve">ECHALOTE FERM 5KG SEM     </t>
  </si>
  <si>
    <t xml:space="preserve">AUTRES POTAGERES RAC NUES </t>
  </si>
  <si>
    <t xml:space="preserve">CERISES LE KG             </t>
  </si>
  <si>
    <t xml:space="preserve">BARQUETTE MARAICHER       </t>
  </si>
  <si>
    <t xml:space="preserve">FRAMBOISE 200G            </t>
  </si>
  <si>
    <t xml:space="preserve">ETIQ PIC X 44 FEUILLE A4  </t>
  </si>
  <si>
    <t xml:space="preserve">TOMATES G5 +6             </t>
  </si>
  <si>
    <t xml:space="preserve">AUBERGINES G5 +6          </t>
  </si>
  <si>
    <t xml:space="preserve">POIVRON G5 +6             </t>
  </si>
  <si>
    <t xml:space="preserve">AUTRES SOLANAC G5 +6      </t>
  </si>
  <si>
    <t xml:space="preserve">COURGES COURGETTES G5 +6  </t>
  </si>
  <si>
    <t xml:space="preserve">MELONS CONCOMBRES G5 +6   </t>
  </si>
  <si>
    <t xml:space="preserve">AUTRES POTAGERES G5/M5 +6 </t>
  </si>
  <si>
    <t xml:space="preserve">AROMAT ANN G5/M5 +6       </t>
  </si>
  <si>
    <t xml:space="preserve">BASILIC G5/M5 +6          </t>
  </si>
  <si>
    <t xml:space="preserve">AROM BISAN G5/M5 +6       </t>
  </si>
  <si>
    <t xml:space="preserve">AROMAT VIV G5 +6          </t>
  </si>
  <si>
    <t xml:space="preserve">FRAISIERS G5 +6           </t>
  </si>
  <si>
    <t xml:space="preserve">FRUITS ROUGES G5 +6       </t>
  </si>
  <si>
    <t xml:space="preserve">RHUBARBE VIGNE G5 +6      </t>
  </si>
  <si>
    <t xml:space="preserve">LEGUMES RACINES  M3 +15   </t>
  </si>
  <si>
    <t xml:space="preserve">CAKE VAISSELLE 90G        </t>
  </si>
  <si>
    <t xml:space="preserve">SALAD EPINAR MACHE M3 +15 </t>
  </si>
  <si>
    <t xml:space="preserve">FLEURS ANN G5/M5 +6       </t>
  </si>
  <si>
    <t xml:space="preserve">FLEURS VIV G5 +6          </t>
  </si>
  <si>
    <t xml:space="preserve">AROM ANN G11/M8 +6        </t>
  </si>
  <si>
    <t xml:space="preserve">DACTYLE RAYG 100G/30M2    </t>
  </si>
  <si>
    <t xml:space="preserve">FLEURS BISAN G5/M5 +6     </t>
  </si>
  <si>
    <t xml:space="preserve">TREFLE BLANC 50G / 150M2  </t>
  </si>
  <si>
    <t xml:space="preserve">LEGUMES FEUILLES M3 +15   </t>
  </si>
  <si>
    <t xml:space="preserve">SACHETS VIDES X 10        </t>
  </si>
  <si>
    <t xml:space="preserve">SACHETS VIDES X 20        </t>
  </si>
  <si>
    <t xml:space="preserve">SACHETS VIDES X 100       </t>
  </si>
  <si>
    <t xml:space="preserve">FIGUIER                   </t>
  </si>
  <si>
    <t xml:space="preserve">FIGUES FRAICHES           </t>
  </si>
  <si>
    <t xml:space="preserve">PAIN 13 BLES              </t>
  </si>
  <si>
    <t xml:space="preserve">PAIN 13 BLES GRAINES      </t>
  </si>
  <si>
    <t xml:space="preserve">PAIN BLE KORASAN          </t>
  </si>
  <si>
    <t xml:space="preserve">PAIN SEIGLE               </t>
  </si>
  <si>
    <t xml:space="preserve">COUVERCLES EN RAB         </t>
  </si>
  <si>
    <t xml:space="preserve">PELLE A TARTE             </t>
  </si>
  <si>
    <t xml:space="preserve">COCOTTE LJ30              </t>
  </si>
  <si>
    <t xml:space="preserve">MARMITE LJ70              </t>
  </si>
  <si>
    <t xml:space="preserve">PLAT ROND AM32            </t>
  </si>
  <si>
    <t xml:space="preserve">COCOTTE AM50              </t>
  </si>
  <si>
    <t xml:space="preserve">COCOTTE RETRO AM375       </t>
  </si>
  <si>
    <t xml:space="preserve">MARMITE AM275             </t>
  </si>
  <si>
    <t xml:space="preserve">COCOTTE LJ45              </t>
  </si>
  <si>
    <t xml:space="preserve">PLAT TARTE LT29           </t>
  </si>
  <si>
    <t xml:space="preserve">POELE LJ                  </t>
  </si>
  <si>
    <t xml:space="preserve">LIVRET OYERA              </t>
  </si>
  <si>
    <t xml:space="preserve">PLAT GRATIN LJ24          </t>
  </si>
  <si>
    <t xml:space="preserve">DIFFUSEUR GAZ             </t>
  </si>
  <si>
    <t xml:space="preserve">DIFFUSEUR INDUC           </t>
  </si>
  <si>
    <t xml:space="preserve">DEO SOLIDE SAUGE 35ML     </t>
  </si>
  <si>
    <t xml:space="preserve">MELON                     </t>
  </si>
  <si>
    <t xml:space="preserve">AROMAT VIVACES 2 ANS      </t>
  </si>
  <si>
    <t xml:space="preserve">AROMAT VIVACES 3 ANS      </t>
  </si>
  <si>
    <t xml:space="preserve">BAUME HYDRA KARIT2 35ML   </t>
  </si>
  <si>
    <t xml:space="preserve">FRUITS ROUGE 2 ANS        </t>
  </si>
  <si>
    <t xml:space="preserve">POIREAUX                  </t>
  </si>
  <si>
    <t xml:space="preserve">CHAILLOTTE SEMENCE (PCE)  </t>
  </si>
  <si>
    <t xml:space="preserve">CHOU FRISE KALE           </t>
  </si>
  <si>
    <t xml:space="preserve">AIL SEMENCE  (LE KG)      </t>
  </si>
  <si>
    <t xml:space="preserve">AIL LEGUME  (LE KG)       </t>
  </si>
  <si>
    <t xml:space="preserve">RAIFORT (LA PIECE)        </t>
  </si>
  <si>
    <t xml:space="preserve">POIREAUX  (LES 50 / LES 10</t>
  </si>
  <si>
    <t xml:space="preserve">ARBRES SCION              </t>
  </si>
  <si>
    <t xml:space="preserve">POIREAUX + 2KG            </t>
  </si>
  <si>
    <t xml:space="preserve">SPIRULINE BRIND           </t>
  </si>
  <si>
    <t xml:space="preserve">TOMATES M7 +6             </t>
  </si>
  <si>
    <t xml:space="preserve">SAVON LIQ 1L              </t>
  </si>
  <si>
    <t xml:space="preserve">PORTE SAVON BOIS          </t>
  </si>
  <si>
    <t xml:space="preserve">COPEAUX SAVON             </t>
  </si>
  <si>
    <t xml:space="preserve">POUDRE LAVE VAISS         </t>
  </si>
  <si>
    <t xml:space="preserve">EXT FERM ORTIES 1L        </t>
  </si>
  <si>
    <t xml:space="preserve">EXT FERM ORTIES 2L        </t>
  </si>
  <si>
    <t xml:space="preserve">EXT FERM ORTIES 5L        </t>
  </si>
  <si>
    <t xml:space="preserve">EXT FERM CONSOUDE 1L      </t>
  </si>
  <si>
    <t xml:space="preserve">EXT FERM CONSOUDE 2L      </t>
  </si>
  <si>
    <t xml:space="preserve">EXT FERM CONSOUDE 5L      </t>
  </si>
  <si>
    <t xml:space="preserve">EXT FERM PR LE 1L         </t>
  </si>
  <si>
    <t xml:space="preserve">EXT FERM PR LE 2L         </t>
  </si>
  <si>
    <t xml:space="preserve">EXT FERM PR LE 5L         </t>
  </si>
  <si>
    <t xml:space="preserve">EXT FERM FOUGERE 1L       </t>
  </si>
  <si>
    <t xml:space="preserve">EXT FERM FOUGERE 2L       </t>
  </si>
  <si>
    <t xml:space="preserve">EXT FERM FOUGERE 5L       </t>
  </si>
  <si>
    <t xml:space="preserve">EXT FERM SAUGE 1L         </t>
  </si>
  <si>
    <t xml:space="preserve">EXT FERM SAUGE 2L         </t>
  </si>
  <si>
    <t xml:space="preserve">INFUSION ABSINTHE RUE 1L  </t>
  </si>
  <si>
    <t xml:space="preserve">EXT FERM SAUGE 5L         </t>
  </si>
  <si>
    <t xml:space="preserve">EXT FERM MELANGE 1L       </t>
  </si>
  <si>
    <t xml:space="preserve">EXT FERM MELANGE 2L       </t>
  </si>
  <si>
    <t xml:space="preserve">EXT FERM MELANGE 5L       </t>
  </si>
  <si>
    <t xml:space="preserve">AROM VIV M3M4 +15         </t>
  </si>
  <si>
    <t xml:space="preserve">TOMATES G11 +6            </t>
  </si>
  <si>
    <t xml:space="preserve">AUBERGINE G11 +6          </t>
  </si>
  <si>
    <t xml:space="preserve">POIVRON G11 +6            </t>
  </si>
  <si>
    <t xml:space="preserve">AUTRES SOLA G11 +6        </t>
  </si>
  <si>
    <t xml:space="preserve">DEO SOLIDE PALMA 35ML     </t>
  </si>
  <si>
    <t xml:space="preserve">AROM BISAN G11 +6         </t>
  </si>
  <si>
    <t xml:space="preserve">AROM VIV G11 +6           </t>
  </si>
  <si>
    <t xml:space="preserve">FRRG RHUB VIGNE VERV G17  </t>
  </si>
  <si>
    <t xml:space="preserve">FRUITS ROUGE G11+6        </t>
  </si>
  <si>
    <t xml:space="preserve">BLE OISEAU +25KG          </t>
  </si>
  <si>
    <t xml:space="preserve">BLE OISEAU +50KG          </t>
  </si>
  <si>
    <t xml:space="preserve">TOURNESOL OISEAU +25KG    </t>
  </si>
  <si>
    <t xml:space="preserve">TOURNESOL OISEAU +50KG    </t>
  </si>
  <si>
    <t xml:space="preserve">SARRASIN OISEAU +25KG     </t>
  </si>
  <si>
    <t xml:space="preserve">SARRASIN OISEAU +50KG     </t>
  </si>
  <si>
    <t xml:space="preserve">POIREAUX LES 50 / LES 100 </t>
  </si>
  <si>
    <t xml:space="preserve">FILET INSECTE &lt;10M2 LE M2 </t>
  </si>
  <si>
    <t xml:space="preserve">FILET INSECTE +10M2 LE M2 </t>
  </si>
  <si>
    <t xml:space="preserve">SOLAN RACINES NUES +15    </t>
  </si>
  <si>
    <t xml:space="preserve">INSECTES AUX              </t>
  </si>
  <si>
    <t xml:space="preserve">AUTRES POT RAC NU +15     </t>
  </si>
  <si>
    <t xml:space="preserve">PICKLES                   </t>
  </si>
  <si>
    <t xml:space="preserve">SARRASIN 100G / 20M2      </t>
  </si>
  <si>
    <t xml:space="preserve">AVOINE 200G / 20M2        </t>
  </si>
  <si>
    <t xml:space="preserve">EPEAUTRE 200G             </t>
  </si>
  <si>
    <t xml:space="preserve">BLES MEL 13 VAR 200G/20M2 </t>
  </si>
  <si>
    <t xml:space="preserve">SEIGLE 200G/15M2          </t>
  </si>
  <si>
    <t xml:space="preserve">VESCE HIVER 100G/20M2     </t>
  </si>
  <si>
    <t xml:space="preserve">MEL GRAMIN/VESCE 200G/15M </t>
  </si>
  <si>
    <t xml:space="preserve">SPIRULINE COMPRIME        </t>
  </si>
  <si>
    <t xml:space="preserve">NOIX AU KG                </t>
  </si>
  <si>
    <t xml:space="preserve">MILLET 50G / 10M2         </t>
  </si>
  <si>
    <t xml:space="preserve">MILLET +250G              </t>
  </si>
  <si>
    <t xml:space="preserve">MILLET +1KG               </t>
  </si>
  <si>
    <t xml:space="preserve">MELANGE EV ETE 50G        </t>
  </si>
  <si>
    <t xml:space="preserve">BLES MEL 13 VAR &lt;25KG     </t>
  </si>
  <si>
    <t xml:space="preserve">BLES MEL 13 VAR 25-99KG   </t>
  </si>
  <si>
    <t xml:space="preserve">BLES MEL 13 VAR +100KG    </t>
  </si>
  <si>
    <t xml:space="preserve">TREFLE VIOLET 50G/50M2    </t>
  </si>
  <si>
    <t xml:space="preserve">PRUNE MIRABELLE           </t>
  </si>
  <si>
    <t xml:space="preserve">TREFLE VIOLET + 500G      </t>
  </si>
  <si>
    <t xml:space="preserve">TREFLE VIOLET + 1KG       </t>
  </si>
  <si>
    <t xml:space="preserve">PUREE AUBERGINES          </t>
  </si>
  <si>
    <t xml:space="preserve">TOMATES EN PUREE          </t>
  </si>
  <si>
    <t xml:space="preserve">AROM ANN M4 +15           </t>
  </si>
  <si>
    <t xml:space="preserve">AROM BISAN M4 +15         </t>
  </si>
  <si>
    <t xml:space="preserve">BLE OISEAU +2KG           </t>
  </si>
  <si>
    <t xml:space="preserve">TOURNESOL OISEAU +2KG     </t>
  </si>
  <si>
    <t xml:space="preserve">CAMELINE 50G / 250M2      </t>
  </si>
  <si>
    <t xml:space="preserve">MELANGE EV ETE &gt;250G      </t>
  </si>
  <si>
    <t xml:space="preserve">CAMELINE +250G            </t>
  </si>
  <si>
    <t xml:space="preserve">CAMELINE + 1KG            </t>
  </si>
  <si>
    <t xml:space="preserve">MELANGE EV ETE &gt;1KG       </t>
  </si>
  <si>
    <t xml:space="preserve">COLZA + 500G              </t>
  </si>
  <si>
    <t xml:space="preserve">COLZA  + 1KG              </t>
  </si>
  <si>
    <t xml:space="preserve">VERVEINE G17              </t>
  </si>
  <si>
    <t xml:space="preserve">LUZERNE + 250G            </t>
  </si>
  <si>
    <t xml:space="preserve">LUZERNE + 1KG             </t>
  </si>
  <si>
    <t xml:space="preserve">GODET17 UNITE             </t>
  </si>
  <si>
    <t xml:space="preserve">MELILOT + 250G            </t>
  </si>
  <si>
    <t xml:space="preserve">MELILOT + 1KG             </t>
  </si>
  <si>
    <t xml:space="preserve">GODET17*10 L UNITE        </t>
  </si>
  <si>
    <t xml:space="preserve">MOUTARDE BL + 250G        </t>
  </si>
  <si>
    <t xml:space="preserve">MOUTARDE BL + 1KG         </t>
  </si>
  <si>
    <t xml:space="preserve">FRAISES BARQ 250G         </t>
  </si>
  <si>
    <t xml:space="preserve">MOUTARDE NOIR + 500G      </t>
  </si>
  <si>
    <t xml:space="preserve">MOUTARDE NOIR + 1KG       </t>
  </si>
  <si>
    <t xml:space="preserve">CASSIS GROSEILLE 200G     </t>
  </si>
  <si>
    <t xml:space="preserve">PHACELIE + 250G           </t>
  </si>
  <si>
    <t xml:space="preserve">PHACELIE + 1KG            </t>
  </si>
  <si>
    <t xml:space="preserve">TOMATES M3 +6             </t>
  </si>
  <si>
    <t xml:space="preserve">DACTYLE / RGI + 500G      </t>
  </si>
  <si>
    <t xml:space="preserve">DACTYLE / RGI +1KG        </t>
  </si>
  <si>
    <t xml:space="preserve">CELERI BRANCHE            </t>
  </si>
  <si>
    <t xml:space="preserve">TREFLE ALEX + 500G        </t>
  </si>
  <si>
    <t xml:space="preserve">TREFLE ALEX +1KG          </t>
  </si>
  <si>
    <t xml:space="preserve">TREFLE INCARNAT +500KG    </t>
  </si>
  <si>
    <t xml:space="preserve">TREFLE INCARNAT +1KG      </t>
  </si>
  <si>
    <t xml:space="preserve">TREFLE BLANC +250G        </t>
  </si>
  <si>
    <t xml:space="preserve">TREFLE BLANC +1KG         </t>
  </si>
  <si>
    <t xml:space="preserve">MELANGE EV PG 50G / 35M2  </t>
  </si>
  <si>
    <t xml:space="preserve">ARBRES KIWI               </t>
  </si>
  <si>
    <t xml:space="preserve">MELANGE EV PG + 250G      </t>
  </si>
  <si>
    <t xml:space="preserve">MELANGE EV PG + 1KG       </t>
  </si>
  <si>
    <t xml:space="preserve">MEL PRAIRIE FL HAU 50G    </t>
  </si>
  <si>
    <t xml:space="preserve">SAINFOIN 100G / 10M2      </t>
  </si>
  <si>
    <t xml:space="preserve">SAINFOIN + 1KG            </t>
  </si>
  <si>
    <t xml:space="preserve">SAINFOIN + 5KG            </t>
  </si>
  <si>
    <t xml:space="preserve">SARRASIN OISEAU +2KG      </t>
  </si>
  <si>
    <t xml:space="preserve">SARRAZIN 1KG              </t>
  </si>
  <si>
    <t xml:space="preserve">SARRAZIN + 5KG            </t>
  </si>
  <si>
    <t xml:space="preserve">SARRAZIN + 10KG           </t>
  </si>
  <si>
    <t xml:space="preserve">SAINFOIN + 10KG           </t>
  </si>
  <si>
    <t xml:space="preserve">AVOINE 1KG /100M2         </t>
  </si>
  <si>
    <t xml:space="preserve">AVOINE + 5KG              </t>
  </si>
  <si>
    <t xml:space="preserve">AVOINE + 10KG             </t>
  </si>
  <si>
    <t xml:space="preserve">EPEAUTRE 1KG              </t>
  </si>
  <si>
    <t xml:space="preserve">EPEAUTRE +5KG             </t>
  </si>
  <si>
    <t xml:space="preserve">EPEAUTRE +10KG            </t>
  </si>
  <si>
    <t xml:space="preserve">BLES MEL 13 VAR 1KG       </t>
  </si>
  <si>
    <t xml:space="preserve">BLES MEL 13 VAR +5KG      </t>
  </si>
  <si>
    <t xml:space="preserve">BLES MEL 13 VAR +10KG     </t>
  </si>
  <si>
    <t xml:space="preserve">SEIGLE 1KG                </t>
  </si>
  <si>
    <t xml:space="preserve">SEIGLE +5KG               </t>
  </si>
  <si>
    <t xml:space="preserve">SEIGLE +10KG              </t>
  </si>
  <si>
    <t xml:space="preserve">VESCE HIVER  +1KG         </t>
  </si>
  <si>
    <t xml:space="preserve">VESCE HIVER +5KG          </t>
  </si>
  <si>
    <t xml:space="preserve">VESCE HIVER +10KG         </t>
  </si>
  <si>
    <t xml:space="preserve">MEL GRAMIN VESCE 1KG      </t>
  </si>
  <si>
    <t xml:space="preserve">MEL GRAMIN VESCE +5KG     </t>
  </si>
  <si>
    <t xml:space="preserve">MEL GRAMIN VESCE +10KG    </t>
  </si>
  <si>
    <t xml:space="preserve">MEL PRAIRIE FL BAS 50G    </t>
  </si>
  <si>
    <t xml:space="preserve">SEVE DE BOULEAU 1L        </t>
  </si>
  <si>
    <t xml:space="preserve">SEVE DE BOULEAU 3L        </t>
  </si>
  <si>
    <t xml:space="preserve">FLEURS ANN M4 M3          </t>
  </si>
  <si>
    <t xml:space="preserve">FLEURS BISANN M4 M3       </t>
  </si>
  <si>
    <t xml:space="preserve">FLEURS VIVACES M4 M3      </t>
  </si>
  <si>
    <t xml:space="preserve">BLE OISEAU 1KG            </t>
  </si>
  <si>
    <t xml:space="preserve">BLE OISEAU +5KG           </t>
  </si>
  <si>
    <t xml:space="preserve">BLE OISEAU +10KG          </t>
  </si>
  <si>
    <t xml:space="preserve">TOURN OISEAU 1KG          </t>
  </si>
  <si>
    <t xml:space="preserve">TOURN OISEAU +5KG         </t>
  </si>
  <si>
    <t xml:space="preserve">TOURN OISEAU +10KG        </t>
  </si>
  <si>
    <t xml:space="preserve">SARRAS OISEAU 1KG         </t>
  </si>
  <si>
    <t xml:space="preserve">SARRAS OISEAU +5KG        </t>
  </si>
  <si>
    <t xml:space="preserve">SARRAS OISEAU +10KG       </t>
  </si>
  <si>
    <t xml:space="preserve">COLZA FOUR 100G / 100M2   </t>
  </si>
  <si>
    <t xml:space="preserve">LUZERNE 50G/25M2          </t>
  </si>
  <si>
    <t xml:space="preserve">MELILOT JAUNE 50G/25M2    </t>
  </si>
  <si>
    <t xml:space="preserve">MOUTARDE BL 50G/25M2      </t>
  </si>
  <si>
    <t xml:space="preserve">ENGR ORGA3 25KG           </t>
  </si>
  <si>
    <t xml:space="preserve">AMEND VEGETHUMUS 25KG     </t>
  </si>
  <si>
    <t xml:space="preserve">AMEND CORNE BROYEE        </t>
  </si>
  <si>
    <t xml:space="preserve">ENGR ORGA3 VRAC / KG      </t>
  </si>
  <si>
    <t xml:space="preserve">TERREAU BIO20 70L         </t>
  </si>
  <si>
    <t xml:space="preserve">TERREAU BIO40 70L         </t>
  </si>
  <si>
    <t xml:space="preserve">TERREAU PAM COCO 70L      </t>
  </si>
  <si>
    <t xml:space="preserve">TERREAU PAM COCO 70L +6   </t>
  </si>
  <si>
    <t xml:space="preserve">MOUTARDE N 100G / 50M2    </t>
  </si>
  <si>
    <t xml:space="preserve">RATATOUILLE HERBES 650G   </t>
  </si>
  <si>
    <t xml:space="preserve">COURGE PETIT              </t>
  </si>
  <si>
    <t xml:space="preserve">POIVRON CONFIT            </t>
  </si>
  <si>
    <t xml:space="preserve">ECLAT CONSOUDE            </t>
  </si>
  <si>
    <t xml:space="preserve">CONFITURE  220G           </t>
  </si>
  <si>
    <t xml:space="preserve">CONFITURE NOEL 220G       </t>
  </si>
  <si>
    <t xml:space="preserve">GROS SEL VRAC             </t>
  </si>
  <si>
    <t xml:space="preserve">SON DE BLE                </t>
  </si>
  <si>
    <t xml:space="preserve">FARINE 13 BLES 1KG        </t>
  </si>
  <si>
    <t xml:space="preserve">FARINE 13 BLES 2 5KG      </t>
  </si>
  <si>
    <t xml:space="preserve">FARINE SARRASIN 800G      </t>
  </si>
  <si>
    <t xml:space="preserve">FINANCIER (LE KG)         </t>
  </si>
  <si>
    <t xml:space="preserve">CERAT                     </t>
  </si>
  <si>
    <t xml:space="preserve">FARINE 13 BLES VRAC       </t>
  </si>
  <si>
    <t xml:space="preserve">KETCHUP EPICE             </t>
  </si>
  <si>
    <t xml:space="preserve">HUILE DE TOURNESOL        </t>
  </si>
  <si>
    <t xml:space="preserve">POIVRON AIGRE DOUX        </t>
  </si>
  <si>
    <t xml:space="preserve">RATATOUILLE 650G          </t>
  </si>
  <si>
    <t xml:space="preserve">SABLES (LE KILO)          </t>
  </si>
  <si>
    <t xml:space="preserve">SALADE COMPOSEE           </t>
  </si>
  <si>
    <t xml:space="preserve">SOUPE COURGE / VERRE      </t>
  </si>
  <si>
    <t xml:space="preserve">SOUPE COURGE 650G         </t>
  </si>
  <si>
    <t xml:space="preserve">TOMATES COULIS            </t>
  </si>
  <si>
    <t xml:space="preserve">AUBERGINE                 </t>
  </si>
  <si>
    <t xml:space="preserve">AROMATIQUES BOUQUET       </t>
  </si>
  <si>
    <t xml:space="preserve">BETTERAVE                 </t>
  </si>
  <si>
    <t xml:space="preserve">CAROTTES                  </t>
  </si>
  <si>
    <t xml:space="preserve">CHOUX AUTRES              </t>
  </si>
  <si>
    <t xml:space="preserve">CHOU FLEUR ET RAVE        </t>
  </si>
  <si>
    <t xml:space="preserve">CONCOMBRE                 </t>
  </si>
  <si>
    <t xml:space="preserve">COURGE CLASSIQUE          </t>
  </si>
  <si>
    <t xml:space="preserve">COURGETTE                 </t>
  </si>
  <si>
    <t xml:space="preserve">CRESSON POURPIER          </t>
  </si>
  <si>
    <t xml:space="preserve">EPINARDS                  </t>
  </si>
  <si>
    <t xml:space="preserve">FENOUIL                   </t>
  </si>
  <si>
    <t xml:space="preserve">HARICOTS                  </t>
  </si>
  <si>
    <t xml:space="preserve">MACHE OSEILLE             </t>
  </si>
  <si>
    <t xml:space="preserve">MAIS (L'EPI)              </t>
  </si>
  <si>
    <t xml:space="preserve">NAVET                     </t>
  </si>
  <si>
    <t xml:space="preserve">PANAIS                    </t>
  </si>
  <si>
    <t xml:space="preserve">PIMENT (L'UNITE)          </t>
  </si>
  <si>
    <t xml:space="preserve">PHYSALIS                  </t>
  </si>
  <si>
    <t xml:space="preserve">POIVRON MUR               </t>
  </si>
  <si>
    <t xml:space="preserve">RADIS HIVER               </t>
  </si>
  <si>
    <t xml:space="preserve">TOMATE CLASSIQUE          </t>
  </si>
  <si>
    <t xml:space="preserve">TOMATE GASTRONOME         </t>
  </si>
  <si>
    <t xml:space="preserve">AROMATIQUES VRAC          </t>
  </si>
  <si>
    <t xml:space="preserve">FARINE SARASIN VRAC       </t>
  </si>
  <si>
    <t xml:space="preserve">TOMATE CERISE BARQ 500G   </t>
  </si>
  <si>
    <t xml:space="preserve">TOMATE CERISE VRAC        </t>
  </si>
  <si>
    <t xml:space="preserve">SALADE PETITE             </t>
  </si>
  <si>
    <t xml:space="preserve">SALADE GROSSE             </t>
  </si>
  <si>
    <t xml:space="preserve">TOM CLAS 2ND CHOIX        </t>
  </si>
  <si>
    <t xml:space="preserve">RADIS (BOTTE)             </t>
  </si>
  <si>
    <t xml:space="preserve">PASTEQUE                  </t>
  </si>
  <si>
    <t xml:space="preserve">EPINARDS JEUNES POUSSES   </t>
  </si>
  <si>
    <t xml:space="preserve">SUCRE PANELA 1KG          </t>
  </si>
  <si>
    <t xml:space="preserve">RISTE AUBERGINES 650G     </t>
  </si>
  <si>
    <t xml:space="preserve">CELERI RAVE               </t>
  </si>
  <si>
    <t xml:space="preserve">COURGETTES NICOISE        </t>
  </si>
  <si>
    <t xml:space="preserve">MESCLUN                   </t>
  </si>
  <si>
    <t xml:space="preserve">POIREE                    </t>
  </si>
  <si>
    <t xml:space="preserve">CHOCOLAT NOIR 100G        </t>
  </si>
  <si>
    <t xml:space="preserve">CHOCOLAT BLANC&amp;LAIT 100G  </t>
  </si>
  <si>
    <t xml:space="preserve">CAFE (PAQUET 250G)        </t>
  </si>
  <si>
    <t xml:space="preserve">PATE A TARTINER           </t>
  </si>
  <si>
    <t xml:space="preserve">CHOC COUV 63 % 1KG        </t>
  </si>
  <si>
    <t xml:space="preserve">CHOC COUV 70 % 1KG        </t>
  </si>
  <si>
    <t xml:space="preserve">CHOC COUV 85 % 1KG        </t>
  </si>
  <si>
    <t xml:space="preserve">CHOC COUV 100% 900G       </t>
  </si>
  <si>
    <t xml:space="preserve">CHOC COUV BLANC 1KG       </t>
  </si>
  <si>
    <t xml:space="preserve">CHOC COUV LAIT 1KG        </t>
  </si>
  <si>
    <t xml:space="preserve">COLL CV CONSOUDE          </t>
  </si>
  <si>
    <t xml:space="preserve">COLL CV ORTIE             </t>
  </si>
  <si>
    <t xml:space="preserve">COLL CV PISSENLIT         </t>
  </si>
  <si>
    <t xml:space="preserve">COLL CV PLANTAIN          </t>
  </si>
  <si>
    <t xml:space="preserve">COLL CV PRELE             </t>
  </si>
  <si>
    <t xml:space="preserve">COLL CV RONCE             </t>
  </si>
  <si>
    <t xml:space="preserve">COLL CV SAUGES            </t>
  </si>
  <si>
    <t xml:space="preserve">COLL CV SUREAU            </t>
  </si>
  <si>
    <t xml:space="preserve">BRF                       </t>
  </si>
  <si>
    <t xml:space="preserve">CARNET CUISINE SAUVAGE    </t>
  </si>
  <si>
    <t xml:space="preserve">COCCINELLE                </t>
  </si>
  <si>
    <t xml:space="preserve">COMPOSTONS                </t>
  </si>
  <si>
    <t xml:space="preserve">CUISINE SAUVAGE AU JARDIN </t>
  </si>
  <si>
    <t xml:space="preserve">CULTURES ASSOCIEES        </t>
  </si>
  <si>
    <t xml:space="preserve">EM MICRO-ORGANISMES       </t>
  </si>
  <si>
    <t xml:space="preserve">GREFFE EN GREFFE          </t>
  </si>
  <si>
    <t xml:space="preserve">GENIE DU SOL VIVANT       </t>
  </si>
  <si>
    <t xml:space="preserve">JARDINER AVEC LES INSECTES</t>
  </si>
  <si>
    <t xml:space="preserve">LOMBRICOMPOST POUR TOUS   </t>
  </si>
  <si>
    <t xml:space="preserve">NICHOIRS ET COMPAGNIE     </t>
  </si>
  <si>
    <t xml:space="preserve">PRODUIRE SES GRAINES BIO  </t>
  </si>
  <si>
    <t xml:space="preserve">PURIN D'ORTIES ET CIE     </t>
  </si>
  <si>
    <t xml:space="preserve">RECOLTER JEUNES POUSSES   </t>
  </si>
  <si>
    <t xml:space="preserve">SERRE EN BIO              </t>
  </si>
  <si>
    <t xml:space="preserve">SOINS NATURELS ARBRES     </t>
  </si>
  <si>
    <t xml:space="preserve">SOIGER LES PLANTES PAR    </t>
  </si>
  <si>
    <t xml:space="preserve">RSP BLES PAYSANS          </t>
  </si>
  <si>
    <t xml:space="preserve">RSP SEMONS BIODIVERSITE   </t>
  </si>
  <si>
    <t xml:space="preserve">RSP DVD SEM MODERNE       </t>
  </si>
  <si>
    <t xml:space="preserve">RSP DVD GRAIN AU PAIN     </t>
  </si>
  <si>
    <t xml:space="preserve">RSP GRAIN AU PAIN         </t>
  </si>
  <si>
    <t xml:space="preserve">GODET 5 X 9 ROND          </t>
  </si>
  <si>
    <t xml:space="preserve">GODET 7 X 9 ROND          </t>
  </si>
  <si>
    <t xml:space="preserve">GODET 11X11 ROND          </t>
  </si>
  <si>
    <t xml:space="preserve">GODET 14X14 ROND          </t>
  </si>
  <si>
    <t xml:space="preserve">PARI ARBRE ET HAIE        </t>
  </si>
  <si>
    <t xml:space="preserve">PERMACULTURE MOIS         </t>
  </si>
  <si>
    <t xml:space="preserve">COLL CV BOURRACHE         </t>
  </si>
  <si>
    <t xml:space="preserve">COLL CV COQUELICOT        </t>
  </si>
  <si>
    <t xml:space="preserve">PAILLE (LA BOTTE)         </t>
  </si>
  <si>
    <t xml:space="preserve">PAILLE (LA BOTTE) +3      </t>
  </si>
  <si>
    <t xml:space="preserve">RSP MAIS TOURNESOL        </t>
  </si>
  <si>
    <t xml:space="preserve">RSP AUTOPROD SOLAN        </t>
  </si>
  <si>
    <t xml:space="preserve">RSP SEM &amp; DROIT PAYSAN    </t>
  </si>
  <si>
    <t xml:space="preserve">MANUEL PRATIQUE PARIS     </t>
  </si>
  <si>
    <t xml:space="preserve">STE : BIO NOURRIR MONDE   </t>
  </si>
  <si>
    <t xml:space="preserve">STE : BIO BUSINESS        </t>
  </si>
  <si>
    <t xml:space="preserve">LIVRE GENERIQUE           </t>
  </si>
  <si>
    <t xml:space="preserve">SEC ABSINTHE              </t>
  </si>
  <si>
    <t xml:space="preserve">SEC ABSINTHE +1KG         </t>
  </si>
  <si>
    <t xml:space="preserve">SEC ORTIES                </t>
  </si>
  <si>
    <t xml:space="preserve">SEC ORTIES +1KG           </t>
  </si>
  <si>
    <t xml:space="preserve">SEC CONSOUDE              </t>
  </si>
  <si>
    <t xml:space="preserve">SEC CONSOUDE +1KG         </t>
  </si>
  <si>
    <t xml:space="preserve">POMME DE TERRE NOUVELLE   </t>
  </si>
  <si>
    <t xml:space="preserve">CHOU BROC ET ROMANESCO    </t>
  </si>
  <si>
    <t xml:space="preserve">OIGNON CONSERV            </t>
  </si>
  <si>
    <t xml:space="preserve">OIGNON FRAIS              </t>
  </si>
  <si>
    <t xml:space="preserve">POMME DE TERRE CONSERV    </t>
  </si>
  <si>
    <t xml:space="preserve">POMME DE TERRE GASTRON    </t>
  </si>
  <si>
    <t xml:space="preserve">GUIDE JARDIN SOLTNER      </t>
  </si>
  <si>
    <t xml:space="preserve">HUILE TOURNESOL VRAC      </t>
  </si>
  <si>
    <t xml:space="preserve">MANUEL JARDIN AGROECO     </t>
  </si>
  <si>
    <t xml:space="preserve">TABLIER MINGA MB          </t>
  </si>
  <si>
    <t xml:space="preserve">TABLIER MINGA             </t>
  </si>
  <si>
    <t xml:space="preserve">VESCE PRINTPS +1KG        </t>
  </si>
  <si>
    <t xml:space="preserve">VESCE PRINTPS +5KG        </t>
  </si>
  <si>
    <t xml:space="preserve">CHOCOLAT GOUTTE 70%       </t>
  </si>
  <si>
    <t xml:space="preserve">CACAO PANELA  250G        </t>
  </si>
  <si>
    <t xml:space="preserve">CACAO PUR  250G           </t>
  </si>
  <si>
    <t xml:space="preserve">J ASSOCIE MES CULTURES    </t>
  </si>
  <si>
    <t xml:space="preserve">CAFE 1KG                  </t>
  </si>
  <si>
    <t xml:space="preserve">CHOCOLAT WARANA 100G      </t>
  </si>
  <si>
    <t xml:space="preserve">CHOCOLAT CRU 100G         </t>
  </si>
  <si>
    <t xml:space="preserve">CHOCO BALLO GIN PHYSA PASS</t>
  </si>
  <si>
    <t xml:space="preserve">CHOCO BALLOTIN ORANGE MAN </t>
  </si>
  <si>
    <t xml:space="preserve">SEC PRELE                 </t>
  </si>
  <si>
    <t xml:space="preserve">VESCE PRINTPS 100G/20M2   </t>
  </si>
  <si>
    <t xml:space="preserve">SEC PRELE +1KG            </t>
  </si>
  <si>
    <t xml:space="preserve">BARQ MARAICH +6           </t>
  </si>
  <si>
    <t xml:space="preserve">GODET 5 X 9 ROND X 20     </t>
  </si>
  <si>
    <t xml:space="preserve">GODET 7 X 9 ROND X 20     </t>
  </si>
  <si>
    <t xml:space="preserve">GODET 11 X 11 ROND X 20   </t>
  </si>
  <si>
    <t xml:space="preserve">GODET 14 X 14 ROND X 20   </t>
  </si>
  <si>
    <t xml:space="preserve">SEC FOUGERE               </t>
  </si>
  <si>
    <t xml:space="preserve">SEC FOUGERE +1KG          </t>
  </si>
  <si>
    <t xml:space="preserve">GODET 8 X 8 CARRE         </t>
  </si>
  <si>
    <t xml:space="preserve">GODET 8 X 8 CARRE X 20    </t>
  </si>
  <si>
    <t xml:space="preserve">GODET 18X16 ROND          </t>
  </si>
  <si>
    <t xml:space="preserve">GODET 18X16 ROND X 20     </t>
  </si>
  <si>
    <t xml:space="preserve">LOTIER CORNIC 50G/ 100M2) </t>
  </si>
  <si>
    <t xml:space="preserve">GUIDE PRATIQUE AGRI BIODYN</t>
  </si>
  <si>
    <t xml:space="preserve">LOTIER + 250G (40 A 50G / </t>
  </si>
  <si>
    <t xml:space="preserve">LOTIER + 1KG  (40 A 50G / </t>
  </si>
  <si>
    <t xml:space="preserve">TREFLE PERSE 100G/35M2    </t>
  </si>
  <si>
    <t xml:space="preserve">NOTRE PAIN EST POLITIQUE  </t>
  </si>
  <si>
    <t xml:space="preserve">TREFLE PERSE +1KG         </t>
  </si>
  <si>
    <t xml:space="preserve">TREFLE PERSE +2KG         </t>
  </si>
  <si>
    <t xml:space="preserve">AGRUMES                   </t>
  </si>
  <si>
    <t xml:space="preserve">TISANE                    </t>
  </si>
  <si>
    <t xml:space="preserve">JUS FRUIT 12 5CL          </t>
  </si>
  <si>
    <t xml:space="preserve">JUS FRUIT 20CL            </t>
  </si>
  <si>
    <t xml:space="preserve">BIERE 25CL                </t>
  </si>
  <si>
    <t xml:space="preserve">CAFE                      </t>
  </si>
  <si>
    <t xml:space="preserve">CONSIGNE                  </t>
  </si>
  <si>
    <t xml:space="preserve">VIN 20CL                  </t>
  </si>
  <si>
    <t xml:space="preserve">CREPE SUCRE CONF          </t>
  </si>
  <si>
    <t xml:space="preserve">CREPE CARAMEL / CHOCO     </t>
  </si>
  <si>
    <t xml:space="preserve">MAYONNAISE                </t>
  </si>
  <si>
    <t xml:space="preserve">POIRE WILLIAMS            </t>
  </si>
  <si>
    <t xml:space="preserve">POIRE WILLIAMS 5KG        </t>
  </si>
  <si>
    <t xml:space="preserve">SOUPE  LE VERRE           </t>
  </si>
  <si>
    <t xml:space="preserve">TARTINADE                 </t>
  </si>
  <si>
    <t xml:space="preserve">BARQUETTE FRITES          </t>
  </si>
  <si>
    <t xml:space="preserve">GAUFRE NATURE / SUCRE     </t>
  </si>
  <si>
    <t xml:space="preserve">ENGR ORGA3 25KG +6        </t>
  </si>
  <si>
    <t xml:space="preserve">AMEND VEGET 25KG +6       </t>
  </si>
  <si>
    <t xml:space="preserve">AMEND CORNE BR +6         </t>
  </si>
  <si>
    <t xml:space="preserve">POIS LEGUME               </t>
  </si>
  <si>
    <t xml:space="preserve">TERREAU BIO20 70L +6      </t>
  </si>
  <si>
    <t xml:space="preserve">TERREAU BIO40 70L +6      </t>
  </si>
  <si>
    <t xml:space="preserve">BOISSON JUS DE POIRE 1L   </t>
  </si>
  <si>
    <t xml:space="preserve">BIERE 75CL                </t>
  </si>
  <si>
    <t xml:space="preserve">GAUFRE CONFITURE / AMANDES</t>
  </si>
  <si>
    <t xml:space="preserve">GAUFRE CHOCOLAT           </t>
  </si>
  <si>
    <t xml:space="preserve">COMPOTE                   </t>
  </si>
  <si>
    <t xml:space="preserve">CARTON                    </t>
  </si>
  <si>
    <t xml:space="preserve">MANGUES DESHYDRATEES 100G </t>
  </si>
  <si>
    <t xml:space="preserve">SPECTACLE                 </t>
  </si>
  <si>
    <t xml:space="preserve">FRAIS PORT TVA 20 %       </t>
  </si>
  <si>
    <t xml:space="preserve">SAVON LE CASTILLAN        </t>
  </si>
  <si>
    <t xml:space="preserve">CARDONS                   </t>
  </si>
  <si>
    <t xml:space="preserve">LESSIVE LIQ 1L            </t>
  </si>
  <si>
    <t xml:space="preserve">TRUFFES CHOCO             </t>
  </si>
  <si>
    <t xml:space="preserve">LIQ HYDROALCOOLIQUE       </t>
  </si>
  <si>
    <t xml:space="preserve">CIDRE                     </t>
  </si>
  <si>
    <t xml:space="preserve">CREPE LEGUMES             </t>
  </si>
  <si>
    <t xml:space="preserve">CREPE MIEL                </t>
  </si>
  <si>
    <t xml:space="preserve">SOUPE                     </t>
  </si>
  <si>
    <t xml:space="preserve">FRAIS PORT TVA 5 %        </t>
  </si>
  <si>
    <t xml:space="preserve">EPONGE LUFFA              </t>
  </si>
  <si>
    <t xml:space="preserve">BON D'ACHAT 10 EUROS      </t>
  </si>
  <si>
    <t xml:space="preserve">BON D'ACHAT 20 EUROS      </t>
  </si>
  <si>
    <t xml:space="preserve">POIVRON AIGRE 240G        </t>
  </si>
  <si>
    <t xml:space="preserve">BON D'ACHAT 50 EUROS      </t>
  </si>
  <si>
    <t xml:space="preserve">BON D'ACHAT 100 EUROS     </t>
  </si>
  <si>
    <t xml:space="preserve">MELANGE MELIF FL HT 200G  </t>
  </si>
  <si>
    <t xml:space="preserve">MELANGE MELIF FL BAS 200G </t>
  </si>
  <si>
    <t xml:space="preserve">CARTE A SEMER             </t>
  </si>
  <si>
    <t xml:space="preserve">FORET COMEST ET HAIE FRUIT</t>
  </si>
  <si>
    <t xml:space="preserve">JE SEME ENGRAIS VERTS     </t>
  </si>
  <si>
    <t xml:space="preserve">GUIDE JARDIN BIO          </t>
  </si>
  <si>
    <t xml:space="preserve">POTAGER SURELEVE          </t>
  </si>
  <si>
    <t xml:space="preserve">CUISINE SAUVAGE FIL SAISON</t>
  </si>
  <si>
    <t xml:space="preserve">CUEILLIR ET CUISINER      </t>
  </si>
  <si>
    <t xml:space="preserve">COLL JE VOUS AIME         </t>
  </si>
  <si>
    <t xml:space="preserve">VOYAGE GASTRONOME         </t>
  </si>
  <si>
    <t xml:space="preserve">GUIDE AQUAPONIE           </t>
  </si>
  <si>
    <t xml:space="preserve">AGENDA BIODYNAMIQUE       </t>
  </si>
  <si>
    <t xml:space="preserve">ELOGE DE LA PLANTE        </t>
  </si>
  <si>
    <t xml:space="preserve">ALTERNATIVES BIO AUX PESTI</t>
  </si>
  <si>
    <t xml:space="preserve">PLANTES SAUVAGES DROME    </t>
  </si>
  <si>
    <t xml:space="preserve">DE CEUX QUI SEMENT A LA C </t>
  </si>
  <si>
    <t xml:space="preserve">MANUEL JARDINAGE BIODYNAM </t>
  </si>
  <si>
    <t xml:space="preserve">AGENDA LUNAIRE            </t>
  </si>
  <si>
    <t xml:space="preserve">PLAISIR FAIRE SES GRAINES </t>
  </si>
  <si>
    <t xml:space="preserve">MANUEL MARAICHAGE PARIS   </t>
  </si>
  <si>
    <t xml:space="preserve">PLAIDOYER HERBOR          </t>
  </si>
  <si>
    <t xml:space="preserve">ECHALOTTE LEGUME          </t>
  </si>
  <si>
    <t xml:space="preserve">COURGE ORIGINALE          </t>
  </si>
  <si>
    <t xml:space="preserve">FLEURS ANN M4 M3 +6       </t>
  </si>
  <si>
    <t xml:space="preserve">FLEURS BISANN M4 M3 +6    </t>
  </si>
  <si>
    <t xml:space="preserve">FLEURS VIVACES M4 M3 +6   </t>
  </si>
  <si>
    <t xml:space="preserve">FLEURS ANN G11            </t>
  </si>
  <si>
    <t xml:space="preserve">FLEURS BISANN G11         </t>
  </si>
  <si>
    <t xml:space="preserve">FLEURS VIVACES G11        </t>
  </si>
  <si>
    <t xml:space="preserve">FLEURS ANN G11 +6         </t>
  </si>
  <si>
    <t xml:space="preserve">FLEURS BISANN G116+       </t>
  </si>
  <si>
    <t xml:space="preserve">FLEURS VIVACES G11 6+     </t>
  </si>
  <si>
    <t xml:space="preserve">MELANGE PRAIRIE FL HT 200G</t>
  </si>
  <si>
    <t xml:space="preserve">MELANGE PRAIRIE FL HT 500G</t>
  </si>
  <si>
    <t xml:space="preserve">MELANGE PRAIRIE FL BA 200G</t>
  </si>
  <si>
    <t xml:space="preserve">MELANGE PRAIRIE FL BA 500G</t>
  </si>
  <si>
    <t xml:space="preserve">MACERAT HUILE 100ML       </t>
  </si>
  <si>
    <t xml:space="preserve">HUILE ESS SARO 10ML       </t>
  </si>
  <si>
    <t xml:space="preserve">HUILE ESS FAMONTY 5ML     </t>
  </si>
  <si>
    <t xml:space="preserve">HUILE ESS KATRAFAY 10ML   </t>
  </si>
  <si>
    <t xml:space="preserve">HUILE ESS GERAN BOUR 10ML </t>
  </si>
  <si>
    <t xml:space="preserve">HUILE ESS GINGEM 5ML      </t>
  </si>
  <si>
    <t xml:space="preserve">HUILE ESS MANAVAO 5ML     </t>
  </si>
  <si>
    <t xml:space="preserve">HUILE ESS LAV VRAIE 5ML   </t>
  </si>
  <si>
    <t xml:space="preserve">HUILE ESS RAVINTSARA 10ML </t>
  </si>
  <si>
    <t xml:space="preserve">HUILE ESS SARO 30ML       </t>
  </si>
  <si>
    <t xml:space="preserve">HUILE ESS EUBIOTIQUE  30ML</t>
  </si>
  <si>
    <t xml:space="preserve">HUILE ESS EUBIOTIQUE 10ML </t>
  </si>
  <si>
    <t xml:space="preserve">HUILE ESS HELI FEM 10ML   </t>
  </si>
  <si>
    <t xml:space="preserve">HUILE ESS ROMARINVER 10ML </t>
  </si>
  <si>
    <t xml:space="preserve">HUILE ESS RAVINTSARA 30ML </t>
  </si>
  <si>
    <t xml:space="preserve">ASS PAYSANNE COMPLETE     </t>
  </si>
  <si>
    <t xml:space="preserve">MENU COMPLET              </t>
  </si>
  <si>
    <t xml:space="preserve">SIROP MAISON 20CL         </t>
  </si>
  <si>
    <t xml:space="preserve">SABLES                    </t>
  </si>
  <si>
    <t xml:space="preserve">CHAUSSETTES NATURE        </t>
  </si>
  <si>
    <t xml:space="preserve">CHAUSSETTES COULEUR       </t>
  </si>
  <si>
    <t xml:space="preserve">ENGR ORGA BCV VRAC / KG   </t>
  </si>
  <si>
    <t xml:space="preserve">ENGR ORGA BCV 25KG        </t>
  </si>
  <si>
    <t xml:space="preserve">ENGR ORGA BCV 25KG +6     </t>
  </si>
  <si>
    <t xml:space="preserve">QUINOA BLANC 425G         </t>
  </si>
  <si>
    <t xml:space="preserve">QUINOA BLANC VRAC         </t>
  </si>
  <si>
    <t xml:space="preserve">QUINOA MULTICOL 425G      </t>
  </si>
  <si>
    <t xml:space="preserve">QUINOA MULTICOL VRAC      </t>
  </si>
  <si>
    <t xml:space="preserve">RIZ DES ANDES 500G        </t>
  </si>
  <si>
    <t xml:space="preserve">RIZ STICKY RICE           </t>
  </si>
  <si>
    <t xml:space="preserve">FARINE AMARANTHE 500G     </t>
  </si>
  <si>
    <t xml:space="preserve">MIEL 500G                 </t>
  </si>
  <si>
    <t xml:space="preserve">RIZ BASMA 1/2 COMPLET 500G</t>
  </si>
  <si>
    <t xml:space="preserve">RIZ JASMIN BLANC 2KG      </t>
  </si>
  <si>
    <t xml:space="preserve">RIZ THAI COMPLET 500G     </t>
  </si>
  <si>
    <t xml:space="preserve">RIZ THAI BLANC 500G       </t>
  </si>
  <si>
    <t xml:space="preserve">SAUCE SHOYU SOJA 600ML    </t>
  </si>
  <si>
    <t xml:space="preserve">SAUCE SOJA ALLEGEE 200ML  </t>
  </si>
  <si>
    <t xml:space="preserve">VINAIGRE DE RIZ 310ML     </t>
  </si>
  <si>
    <t xml:space="preserve">PATES TAGLIAT DE RIZ 400G </t>
  </si>
  <si>
    <t xml:space="preserve">PATES TAGLIAT 1/2C 400G   </t>
  </si>
  <si>
    <t xml:space="preserve">LAIT COCO 400ML           </t>
  </si>
  <si>
    <t xml:space="preserve">PATES TAGLI CURC RIZ 400G </t>
  </si>
  <si>
    <t xml:space="preserve">RIZ TRIO 500G             </t>
  </si>
  <si>
    <t xml:space="preserve">RIZ GERME GABA            </t>
  </si>
  <si>
    <t xml:space="preserve">TISANE VAGABONDE 25G      </t>
  </si>
  <si>
    <t xml:space="preserve">FARINE FROMENT 1KG VIGNAT </t>
  </si>
  <si>
    <t xml:space="preserve">FARINE FROMENT 2 5KG VIGN </t>
  </si>
  <si>
    <t xml:space="preserve">FARINE AMIDONN 500G VIGNAT</t>
  </si>
  <si>
    <t xml:space="preserve">GRAINES DE LIN 500G VIGNAT</t>
  </si>
  <si>
    <t xml:space="preserve">BOISSON JUS POMME 1L      </t>
  </si>
  <si>
    <t xml:space="preserve">BOISSON CIDRE BRETAGNE 1L </t>
  </si>
  <si>
    <t xml:space="preserve">CONFITURE EXOTIQUE 225G   </t>
  </si>
  <si>
    <t xml:space="preserve">HUILE OLIVE 0 5L          </t>
  </si>
  <si>
    <t xml:space="preserve">HUILE OLIVE 2 5L          </t>
  </si>
  <si>
    <t xml:space="preserve">HUILE OLIVE 5L            </t>
  </si>
  <si>
    <t xml:space="preserve">HOUMOUS 300G              </t>
  </si>
  <si>
    <t xml:space="preserve">PATES SPAG EPEAUTRE 500G  </t>
  </si>
  <si>
    <t xml:space="preserve">PATES PENNE BLE ANC 500G  </t>
  </si>
  <si>
    <t xml:space="preserve">SAUCE SOJA TAMARI 200ML   </t>
  </si>
  <si>
    <t xml:space="preserve">HUILE COCO VIERGE 500ML   </t>
  </si>
  <si>
    <t xml:space="preserve">CHOCO MINI GOUTTES 62% KG </t>
  </si>
  <si>
    <t xml:space="preserve">FLOCONS QUINOA AMA 500G   </t>
  </si>
  <si>
    <t xml:space="preserve">THE VITAMATE 100G         </t>
  </si>
  <si>
    <t xml:space="preserve">THE MATE EPICES 100G      </t>
  </si>
  <si>
    <t xml:space="preserve">THE MATE AGRUMES 100G     </t>
  </si>
  <si>
    <t xml:space="preserve">THE MATE POT              </t>
  </si>
  <si>
    <t xml:space="preserve">THE MATE PIPETTE INOX     </t>
  </si>
  <si>
    <t xml:space="preserve">APERO MAIS GRILLE 100G    </t>
  </si>
  <si>
    <t xml:space="preserve">PANIER PAYSAN CREPES      </t>
  </si>
  <si>
    <t xml:space="preserve">PANIER PAYSAN GOURMAND    </t>
  </si>
  <si>
    <t xml:space="preserve">PANIER PAYSAN DETENTE     </t>
  </si>
  <si>
    <t xml:space="preserve">PANIER PAYSAN A CUISINER  </t>
  </si>
  <si>
    <t xml:space="preserve">PANIER PAYSAN PETIT DEJ   </t>
  </si>
  <si>
    <t xml:space="preserve">PANIER PAYSAN BIENETRE    </t>
  </si>
  <si>
    <t xml:space="preserve">BOISSON JUS POMME FOUGE1L </t>
  </si>
  <si>
    <t xml:space="preserve">GAUFRETTES FINES CHTI 110G</t>
  </si>
  <si>
    <t xml:space="preserve">TISANE VERVEINE 25G       </t>
  </si>
  <si>
    <t xml:space="preserve">CONFITURE FRAMBOISE 230G  </t>
  </si>
  <si>
    <t xml:space="preserve">CONFITURE ABRICOTS 230G   </t>
  </si>
  <si>
    <t xml:space="preserve">PATES CASER EPEAUTRE 500G </t>
  </si>
  <si>
    <t xml:space="preserve">BOISSON JUS EXO 300ML     </t>
  </si>
  <si>
    <t xml:space="preserve">PATE CURRY EPICES 100G    </t>
  </si>
  <si>
    <t xml:space="preserve">FEUILLES RIZ 150G         </t>
  </si>
  <si>
    <t xml:space="preserve">SESAME GRILLE 100G        </t>
  </si>
  <si>
    <t xml:space="preserve">BOISSON JUS VITA 300ML    </t>
  </si>
  <si>
    <t xml:space="preserve">TISANE VERVEINE 50G       </t>
  </si>
  <si>
    <t xml:space="preserve">RIZ BAS BLANC 2KG         </t>
  </si>
  <si>
    <t xml:space="preserve">VIN ROUGE 1L              </t>
  </si>
  <si>
    <t xml:space="preserve">PDT 500G BI KE KI NI RO RB</t>
  </si>
  <si>
    <t xml:space="preserve">PDT 500G AP CL MA MY MO   </t>
  </si>
  <si>
    <t xml:space="preserve">PDT 500G BF CG RA         </t>
  </si>
  <si>
    <t xml:space="preserve">PDT 3KG BI KE KI NI RO RB </t>
  </si>
  <si>
    <t xml:space="preserve">PDT 3KG AP CL MA MY MO    </t>
  </si>
  <si>
    <t xml:space="preserve">PDT 25KG BI KE KI NI RO RB</t>
  </si>
  <si>
    <t xml:space="preserve">PDT 25KG AP CL MA MY MO   </t>
  </si>
  <si>
    <t xml:space="preserve">PDT 25KG BF CG RA         </t>
  </si>
  <si>
    <t xml:space="preserve">SOLO 30CL                 </t>
  </si>
  <si>
    <t xml:space="preserve">SOLO 45CL                 </t>
  </si>
  <si>
    <t xml:space="preserve">SOLO 60CL                 </t>
  </si>
  <si>
    <t xml:space="preserve">DOUBLE 30CL               </t>
  </si>
  <si>
    <t xml:space="preserve">DOUBLE 45CL               </t>
  </si>
  <si>
    <t xml:space="preserve">DOUBLE 60CL               </t>
  </si>
  <si>
    <t xml:space="preserve">TRIPLE 45CL               </t>
  </si>
  <si>
    <t xml:space="preserve">TRIPLE 60CL               </t>
  </si>
  <si>
    <t xml:space="preserve">PERSO 1 FRUIT 30CL        </t>
  </si>
  <si>
    <t xml:space="preserve">PERSO 2 FRUITS 45CL       </t>
  </si>
  <si>
    <t xml:space="preserve">PERSO 3 FRUITS 60CL       </t>
  </si>
  <si>
    <t xml:space="preserve">EAU CRISTALLINE 50CL      </t>
  </si>
  <si>
    <t xml:space="preserve">PERRIER 50CL              </t>
  </si>
  <si>
    <t xml:space="preserve">COCA 33CL                 </t>
  </si>
  <si>
    <t xml:space="preserve">FANTA 33CL                </t>
  </si>
  <si>
    <t xml:space="preserve">ICE TEA 33CL              </t>
  </si>
  <si>
    <t xml:space="preserve">OASIS 33CL                </t>
  </si>
  <si>
    <t xml:space="preserve">CAFE NESPRESSO 11CL       </t>
  </si>
  <si>
    <t xml:space="preserve">RAVIOLES TRADITION        </t>
  </si>
  <si>
    <t xml:space="preserve">RAVIOLES BASILIC          </t>
  </si>
  <si>
    <t xml:space="preserve">FORMULE DUO TRADI         </t>
  </si>
  <si>
    <t xml:space="preserve">FORMULE DUO BASILIC       </t>
  </si>
  <si>
    <t xml:space="preserve">FORMULE TRIO TRADI        </t>
  </si>
  <si>
    <t xml:space="preserve">FORMULE TRIO BASILIC      </t>
  </si>
  <si>
    <t xml:space="preserve">GLACES                    </t>
  </si>
  <si>
    <t xml:space="preserve">JUS POIRE 20CL            </t>
  </si>
  <si>
    <t xml:space="preserve">JUS POIRE BOUT 1L         </t>
  </si>
  <si>
    <t xml:space="preserve">INFUSION THE MATE         </t>
  </si>
  <si>
    <t xml:space="preserve">CHOCALO CHAUD             </t>
  </si>
  <si>
    <t xml:space="preserve">SOUPE 20CL                </t>
  </si>
  <si>
    <t xml:space="preserve">CREPE SUCRE               </t>
  </si>
  <si>
    <t xml:space="preserve">CREPE PANELA              </t>
  </si>
  <si>
    <t xml:space="preserve">CREPE CARAMEL CHOCO       </t>
  </si>
  <si>
    <t xml:space="preserve">CREPE SALEE GARNIE        </t>
  </si>
  <si>
    <t xml:space="preserve">FORMULE DUO PAYSAN SUCRE  </t>
  </si>
  <si>
    <t xml:space="preserve">FORMULE DUO PAYSAN SALEE  </t>
  </si>
  <si>
    <t xml:space="preserve">GATEAU MAISON             </t>
  </si>
  <si>
    <t xml:space="preserve">CHOCO BALLOTIN GING PHYSA </t>
  </si>
  <si>
    <t xml:space="preserve">CHOCO BALLOTIN ORANG MANG </t>
  </si>
  <si>
    <t xml:space="preserve">CHOCOLAT BLANC LAIT 100G  </t>
  </si>
  <si>
    <t xml:space="preserve">CHOC COUV NOIR 1KG        </t>
  </si>
  <si>
    <t xml:space="preserve">CHOC COUV BLANC LAIT 1KG  </t>
  </si>
  <si>
    <t xml:space="preserve">PACK DECOUVERTE SEM X 6   </t>
  </si>
  <si>
    <t xml:space="preserve">POIVRON PIMENT G5         </t>
  </si>
  <si>
    <t xml:space="preserve">RHUBARBE 1 AN G5          </t>
  </si>
  <si>
    <t xml:space="preserve">LEG FEUILLE M3            </t>
  </si>
  <si>
    <t xml:space="preserve">TOMATE M3                 </t>
  </si>
  <si>
    <t xml:space="preserve">PDT 500G BF RA SI         </t>
  </si>
  <si>
    <t xml:space="preserve">PDT 25KG CH MF MO RO      </t>
  </si>
  <si>
    <t xml:space="preserve">AUTRES SOL G5 +6          </t>
  </si>
  <si>
    <t xml:space="preserve">RHUBARBE G5 +6            </t>
  </si>
  <si>
    <t xml:space="preserve">LEG FEUILLE M3 +15        </t>
  </si>
  <si>
    <t xml:space="preserve">RHUBARBE DE 2 ANS G11     </t>
  </si>
  <si>
    <t xml:space="preserve">SARRAZIN 200G / 40M2      </t>
  </si>
  <si>
    <t xml:space="preserve">MILLET 100G               </t>
  </si>
  <si>
    <t xml:space="preserve">MILLET +500G              </t>
  </si>
  <si>
    <t xml:space="preserve">TOMATE M3 +6              </t>
  </si>
  <si>
    <t xml:space="preserve">MELANGE PRAIRIE FL HT 50G </t>
  </si>
  <si>
    <t xml:space="preserve">SAINFOIN + 2KG            </t>
  </si>
  <si>
    <t xml:space="preserve">COURGE BUTTERNUT + ORIGIN </t>
  </si>
  <si>
    <t xml:space="preserve">PERMACULTURE              </t>
  </si>
  <si>
    <t xml:space="preserve">STE : UTOPIE FONCIERE     </t>
  </si>
  <si>
    <t xml:space="preserve">EPINES DROMOISES          </t>
  </si>
  <si>
    <t xml:space="preserve">CHOCOLAT GOUTTE 70% KG    </t>
  </si>
  <si>
    <t xml:space="preserve">VIN                       </t>
  </si>
  <si>
    <t xml:space="preserve">CREPE CARAMEL             </t>
  </si>
  <si>
    <t xml:space="preserve">JUS DE POIRE (1L)         </t>
  </si>
  <si>
    <t xml:space="preserve">CHOCO MACA                </t>
  </si>
  <si>
    <t xml:space="preserve">CREPE CITRON/MIEL         </t>
  </si>
  <si>
    <t xml:space="preserve">FAIRE SON COMPOST         </t>
  </si>
  <si>
    <t xml:space="preserve">AGENDA LUNAIRE 2020       </t>
  </si>
  <si>
    <t xml:space="preserve">RIZ DES ANDES VRAC        </t>
  </si>
  <si>
    <t xml:space="preserve">JUS POMME CERESERO 1L     </t>
  </si>
  <si>
    <t xml:space="preserve">Code Tarif</t>
  </si>
  <si>
    <t xml:space="preserve">Référence
Tarif unitaire</t>
  </si>
  <si>
    <t xml:space="preserve">Cumul Qté
Commandée</t>
  </si>
  <si>
    <t xml:space="preserve">Seuil1</t>
  </si>
  <si>
    <t xml:space="preserve">Seuil2</t>
  </si>
  <si>
    <t xml:space="preserve">Seuil3</t>
  </si>
  <si>
    <t xml:space="preserve">Seuil4</t>
  </si>
  <si>
    <t xml:space="preserve">Code 
Appliqué</t>
  </si>
  <si>
    <t xml:space="preserve">Prix
Appliqué</t>
  </si>
  <si>
    <t xml:space="preserve">Nature</t>
  </si>
  <si>
    <t xml:space="preserve">Code Tarifaire</t>
  </si>
  <si>
    <t xml:space="preserve">tarif</t>
  </si>
  <si>
    <t xml:space="preserve">code2 </t>
  </si>
  <si>
    <t xml:space="preserve">tarif 2</t>
  </si>
  <si>
    <t xml:space="preserve">code3</t>
  </si>
  <si>
    <t xml:space="preserve">Tarif 3</t>
  </si>
  <si>
    <t xml:space="preserve">code4</t>
  </si>
  <si>
    <t xml:space="preserve">Tarif 4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</si>
</sst>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"/>
    <numFmt numFmtId="166" formatCode="00000"/>
    <numFmt numFmtId="167" formatCode="00\.00\.00\.00\.00"/>
    <numFmt numFmtId="168" formatCode="dd/mm/yy"/>
    <numFmt numFmtId="169" formatCode="#,##0.00"/>
    <numFmt numFmtId="170" formatCode="General"/>
    <numFmt numFmtId="171" formatCode="ddd\ d\ mmm\ yy"/>
    <numFmt numFmtId="172" formatCode="@"/>
    <numFmt numFmtId="173" formatCode="#,##0.00\ [$€-40C];[RED]\-#,##0.00\ [$€-40C]"/>
    <numFmt numFmtId="174" formatCode="0.00\ %"/>
    <numFmt numFmtId="175" formatCode="&quot;VRAI&quot;;&quot;VRAI&quot;;&quot;FAUX&quot;"/>
  </numFmts>
  <fonts count="2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0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5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55308D"/>
      <name val="Arial"/>
      <family val="2"/>
      <charset val="1"/>
    </font>
    <font>
      <b val="true"/>
      <sz val="10"/>
      <color rgb="FF55308D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18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10"/>
      <color rgb="FFCCCCCC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E6E6E6"/>
        <bgColor rgb="FFDEE6EF"/>
      </patternFill>
    </fill>
    <fill>
      <patternFill patternType="solid">
        <fgColor rgb="FFFFFFA6"/>
        <bgColor rgb="FFE8F2A1"/>
      </patternFill>
    </fill>
    <fill>
      <patternFill patternType="solid">
        <fgColor rgb="FFEEEEEE"/>
        <bgColor rgb="FFE6E6E6"/>
      </patternFill>
    </fill>
    <fill>
      <patternFill patternType="solid">
        <fgColor rgb="FFDEE6EF"/>
        <bgColor rgb="FFE6E6E6"/>
      </patternFill>
    </fill>
    <fill>
      <patternFill patternType="solid">
        <fgColor rgb="FFBBE33D"/>
        <bgColor rgb="FFFFD428"/>
      </patternFill>
    </fill>
    <fill>
      <patternFill patternType="solid">
        <fgColor rgb="FFE8F2A1"/>
        <bgColor rgb="FFFFFFA6"/>
      </patternFill>
    </fill>
    <fill>
      <patternFill patternType="solid">
        <fgColor rgb="FFDDDDDD"/>
        <bgColor rgb="FFE6E6E6"/>
      </patternFill>
    </fill>
    <fill>
      <patternFill patternType="solid">
        <fgColor rgb="FFFFFFFF"/>
        <bgColor rgb="FFEEEEEE"/>
      </patternFill>
    </fill>
    <fill>
      <patternFill patternType="solid">
        <fgColor rgb="FFFFFF00"/>
        <bgColor rgb="FFFFD428"/>
      </patternFill>
    </fill>
    <fill>
      <patternFill patternType="solid">
        <fgColor rgb="FFFFD428"/>
        <bgColor rgb="FFFFBF00"/>
      </patternFill>
    </fill>
    <fill>
      <patternFill patternType="solid">
        <fgColor rgb="FFFFBF00"/>
        <bgColor rgb="FFFFD428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3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2" fillId="3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5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0" fontId="5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7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8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5" fillId="8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13" fillId="8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5" fillId="8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8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3" fontId="6" fillId="8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0" fontId="1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9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1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6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1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0" fontId="0" fillId="11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1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en hypertexte" xfId="20"/>
  </cellStyles>
  <dxfs count="10">
    <dxf>
      <fill>
        <patternFill patternType="solid">
          <fgColor rgb="FFDDDDDD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EE6EF"/>
          <bgColor rgb="FF000000"/>
        </patternFill>
      </fill>
    </dxf>
    <dxf>
      <font>
        <name val="Arial"/>
        <charset val="1"/>
        <family val="0"/>
        <b val="1"/>
        <color rgb="FFFFFFFF"/>
        <sz val="10"/>
      </font>
      <numFmt numFmtId="164" formatCode="General"/>
      <fill>
        <patternFill>
          <bgColor rgb="FFCC0000"/>
        </patternFill>
      </fill>
    </dxf>
    <dxf>
      <fill>
        <patternFill patternType="solid">
          <fgColor rgb="FFFFD428"/>
          <bgColor rgb="FF000000"/>
        </patternFill>
      </fill>
    </dxf>
    <dxf>
      <fill>
        <patternFill patternType="solid">
          <fgColor rgb="FFFFBF00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DEE6EF"/>
      <rgbColor rgb="FF660066"/>
      <rgbColor rgb="FFFF8080"/>
      <rgbColor rgb="FF0066CC"/>
      <rgbColor rgb="FFDDDDDD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E6E6E6"/>
      <rgbColor rgb="FFE8F2A1"/>
      <rgbColor rgb="FFFFFFA6"/>
      <rgbColor rgb="FF99CCFF"/>
      <rgbColor rgb="FFFF99CC"/>
      <rgbColor rgb="FFCC99FF"/>
      <rgbColor rgb="FFFFCC99"/>
      <rgbColor rgb="FF3366FF"/>
      <rgbColor rgb="FF33CCCC"/>
      <rgbColor rgb="FFBBE33D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275760</xdr:colOff>
      <xdr:row>0</xdr:row>
      <xdr:rowOff>42120</xdr:rowOff>
    </xdr:from>
    <xdr:to>
      <xdr:col>1</xdr:col>
      <xdr:colOff>461880</xdr:colOff>
      <xdr:row>1</xdr:row>
      <xdr:rowOff>517320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75760" y="42120"/>
          <a:ext cx="1372320" cy="63720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W659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S3" activeCellId="0" sqref="S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83"/>
    <col collapsed="false" customWidth="true" hidden="false" outlineLevel="0" max="2" min="2" style="2" width="23.92"/>
    <col collapsed="false" customWidth="true" hidden="false" outlineLevel="0" max="3" min="3" style="3" width="9.1"/>
    <col collapsed="false" customWidth="true" hidden="false" outlineLevel="0" max="4" min="4" style="4" width="6.39"/>
    <col collapsed="false" customWidth="true" hidden="false" outlineLevel="0" max="5" min="5" style="3" width="10.3"/>
    <col collapsed="false" customWidth="true" hidden="true" outlineLevel="0" max="6" min="6" style="5" width="6.94"/>
    <col collapsed="false" customWidth="true" hidden="false" outlineLevel="0" max="7" min="7" style="5" width="9.21"/>
    <col collapsed="false" customWidth="true" hidden="false" outlineLevel="0" max="8" min="8" style="5" width="10.85"/>
    <col collapsed="false" customWidth="true" hidden="true" outlineLevel="0" max="9" min="9" style="1" width="8.34"/>
    <col collapsed="false" customWidth="true" hidden="true" outlineLevel="0" max="10" min="10" style="1" width="4.44"/>
    <col collapsed="false" customWidth="true" hidden="true" outlineLevel="0" max="11" min="11" style="6" width="11.24"/>
    <col collapsed="false" customWidth="true" hidden="true" outlineLevel="0" max="12" min="12" style="6" width="9.33"/>
    <col collapsed="false" customWidth="true" hidden="true" outlineLevel="0" max="13" min="13" style="6" width="11.24"/>
    <col collapsed="false" customWidth="true" hidden="true" outlineLevel="0" max="14" min="14" style="1" width="11.24"/>
    <col collapsed="false" customWidth="true" hidden="true" outlineLevel="0" max="15" min="15" style="1" width="7.81"/>
    <col collapsed="false" customWidth="true" hidden="true" outlineLevel="0" max="16" min="16" style="1" width="11.24"/>
    <col collapsed="false" customWidth="true" hidden="true" outlineLevel="0" max="17" min="17" style="1" width="8.34"/>
    <col collapsed="false" customWidth="true" hidden="true" outlineLevel="0" max="18" min="18" style="1" width="9.1"/>
    <col collapsed="false" customWidth="true" hidden="false" outlineLevel="0" max="19" min="19" style="7" width="12.79"/>
    <col collapsed="false" customWidth="true" hidden="false" outlineLevel="0" max="21" min="20" style="7" width="11.24"/>
    <col collapsed="false" customWidth="true" hidden="false" outlineLevel="0" max="1024" min="22" style="5" width="11.24"/>
  </cols>
  <sheetData>
    <row r="1" customFormat="false" ht="12.7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</row>
    <row r="2" customFormat="false" ht="45.15" hidden="false" customHeight="true" outlineLevel="0" collapsed="false">
      <c r="A2" s="8"/>
      <c r="B2" s="8"/>
      <c r="C2" s="8"/>
      <c r="D2" s="8"/>
      <c r="E2" s="8"/>
      <c r="F2" s="8"/>
      <c r="G2" s="8"/>
      <c r="H2" s="8"/>
    </row>
    <row r="3" customFormat="false" ht="20.55" hidden="false" customHeight="true" outlineLevel="0" collapsed="false">
      <c r="A3" s="9" t="s">
        <v>1</v>
      </c>
      <c r="B3" s="10"/>
      <c r="C3" s="9" t="s">
        <v>2</v>
      </c>
      <c r="D3" s="9"/>
      <c r="E3" s="11"/>
      <c r="F3" s="11"/>
      <c r="G3" s="11"/>
      <c r="H3" s="11"/>
    </row>
    <row r="4" customFormat="false" ht="12.6" hidden="false" customHeight="true" outlineLevel="0" collapsed="false">
      <c r="A4" s="12" t="s">
        <v>3</v>
      </c>
      <c r="B4" s="13"/>
      <c r="C4" s="14" t="s">
        <v>4</v>
      </c>
      <c r="D4" s="15"/>
      <c r="E4" s="16" t="s">
        <v>5</v>
      </c>
      <c r="F4" s="17"/>
      <c r="G4" s="13"/>
      <c r="H4" s="13"/>
    </row>
    <row r="5" customFormat="false" ht="12.75" hidden="false" customHeight="true" outlineLevel="0" collapsed="false">
      <c r="A5" s="12" t="s">
        <v>6</v>
      </c>
      <c r="B5" s="18"/>
      <c r="C5" s="12" t="s">
        <v>7</v>
      </c>
      <c r="D5" s="12"/>
      <c r="E5" s="19"/>
      <c r="F5" s="19"/>
      <c r="G5" s="19"/>
      <c r="H5" s="19"/>
    </row>
    <row r="6" customFormat="false" ht="12.75" hidden="false" customHeight="true" outlineLevel="0" collapsed="false">
      <c r="A6" s="12" t="s">
        <v>8</v>
      </c>
      <c r="B6" s="20"/>
      <c r="C6" s="12" t="s">
        <v>9</v>
      </c>
      <c r="D6" s="12"/>
      <c r="E6" s="12"/>
      <c r="F6" s="21"/>
      <c r="G6" s="22"/>
      <c r="H6" s="22"/>
    </row>
    <row r="7" customFormat="false" ht="36.1" hidden="false" customHeight="true" outlineLevel="0" collapsed="false">
      <c r="A7" s="12" t="s">
        <v>10</v>
      </c>
      <c r="B7" s="12"/>
      <c r="C7" s="12"/>
      <c r="D7" s="12"/>
      <c r="E7" s="12"/>
      <c r="F7" s="23"/>
      <c r="G7" s="24"/>
      <c r="H7" s="24"/>
    </row>
    <row r="8" customFormat="false" ht="12.8" hidden="false" customHeight="true" outlineLevel="0" collapsed="false">
      <c r="A8" s="25" t="s">
        <v>11</v>
      </c>
      <c r="B8" s="25"/>
      <c r="C8" s="25"/>
      <c r="D8" s="25"/>
      <c r="E8" s="25"/>
      <c r="F8" s="25"/>
      <c r="G8" s="25"/>
      <c r="H8" s="25"/>
    </row>
    <row r="9" customFormat="false" ht="15" hidden="false" customHeight="true" outlineLevel="0" collapsed="false">
      <c r="A9" s="26" t="s">
        <v>12</v>
      </c>
      <c r="B9" s="26"/>
      <c r="C9" s="26"/>
      <c r="D9" s="26"/>
      <c r="E9" s="26"/>
      <c r="F9" s="9"/>
      <c r="G9" s="9" t="s">
        <v>13</v>
      </c>
      <c r="H9" s="9" t="s">
        <v>14</v>
      </c>
    </row>
    <row r="10" customFormat="false" ht="14.7" hidden="false" customHeight="true" outlineLevel="0" collapsed="false">
      <c r="A10" s="27" t="s">
        <v>15</v>
      </c>
      <c r="B10" s="27"/>
      <c r="C10" s="27"/>
      <c r="D10" s="27"/>
      <c r="E10" s="27"/>
      <c r="F10" s="28"/>
      <c r="G10" s="29"/>
      <c r="H10" s="24"/>
    </row>
    <row r="11" customFormat="false" ht="14.7" hidden="false" customHeight="true" outlineLevel="0" collapsed="false">
      <c r="A11" s="27" t="s">
        <v>16</v>
      </c>
      <c r="B11" s="27"/>
      <c r="C11" s="27"/>
      <c r="D11" s="27"/>
      <c r="E11" s="27"/>
      <c r="F11" s="28"/>
      <c r="G11" s="29"/>
      <c r="H11" s="24"/>
    </row>
    <row r="12" customFormat="false" ht="15" hidden="false" customHeight="true" outlineLevel="0" collapsed="false">
      <c r="A12" s="26" t="s">
        <v>17</v>
      </c>
      <c r="B12" s="26"/>
      <c r="C12" s="26"/>
      <c r="D12" s="26"/>
      <c r="E12" s="26"/>
      <c r="F12" s="9"/>
      <c r="G12" s="9" t="s">
        <v>18</v>
      </c>
      <c r="H12" s="9" t="s">
        <v>19</v>
      </c>
    </row>
    <row r="13" customFormat="false" ht="14.7" hidden="false" customHeight="true" outlineLevel="0" collapsed="false">
      <c r="A13" s="27" t="s">
        <v>20</v>
      </c>
      <c r="B13" s="27"/>
      <c r="C13" s="27"/>
      <c r="D13" s="27"/>
      <c r="E13" s="27"/>
      <c r="F13" s="28"/>
      <c r="G13" s="29"/>
      <c r="H13" s="24"/>
    </row>
    <row r="14" customFormat="false" ht="38.25" hidden="false" customHeight="true" outlineLevel="0" collapsed="false">
      <c r="A14" s="30" t="s">
        <v>21</v>
      </c>
      <c r="B14" s="30"/>
      <c r="C14" s="30"/>
      <c r="D14" s="30"/>
      <c r="E14" s="30"/>
      <c r="F14" s="30"/>
      <c r="G14" s="30"/>
      <c r="H14" s="30"/>
    </row>
    <row r="15" customFormat="false" ht="8.7" hidden="false" customHeight="true" outlineLevel="0" collapsed="false">
      <c r="A15" s="31" t="s">
        <v>22</v>
      </c>
      <c r="H15" s="32" t="str">
        <f aca="false">Tarif_avec_Préparation_Commande!A2</f>
        <v>B_PLU-20210419</v>
      </c>
    </row>
    <row r="16" customFormat="false" ht="15.05" hidden="false" customHeight="true" outlineLevel="0" collapsed="false">
      <c r="A16" s="33" t="s">
        <v>23</v>
      </c>
      <c r="B16" s="33"/>
      <c r="C16" s="34" t="s">
        <v>24</v>
      </c>
      <c r="D16" s="34"/>
      <c r="E16" s="34"/>
      <c r="F16" s="34"/>
      <c r="G16" s="34"/>
      <c r="H16" s="34"/>
      <c r="V16" s="35"/>
    </row>
    <row r="17" customFormat="false" ht="22.35" hidden="false" customHeight="true" outlineLevel="0" collapsed="false">
      <c r="A17" s="25" t="s">
        <v>25</v>
      </c>
      <c r="B17" s="25"/>
      <c r="C17" s="25"/>
      <c r="D17" s="25"/>
      <c r="E17" s="25"/>
      <c r="F17" s="25"/>
      <c r="G17" s="25"/>
      <c r="H17" s="25"/>
    </row>
    <row r="18" customFormat="false" ht="32.8" hidden="false" customHeight="true" outlineLevel="0" collapsed="false">
      <c r="A18" s="36" t="s">
        <v>26</v>
      </c>
      <c r="B18" s="36"/>
      <c r="C18" s="36"/>
      <c r="D18" s="36"/>
      <c r="E18" s="36"/>
      <c r="F18" s="36"/>
      <c r="G18" s="36"/>
      <c r="H18" s="36"/>
    </row>
    <row r="19" customFormat="false" ht="35.4" hidden="false" customHeight="true" outlineLevel="0" collapsed="false">
      <c r="A19" s="37" t="s">
        <v>27</v>
      </c>
      <c r="B19" s="37"/>
      <c r="C19" s="37"/>
      <c r="D19" s="37"/>
      <c r="E19" s="37"/>
      <c r="F19" s="37"/>
      <c r="G19" s="37"/>
      <c r="H19" s="37"/>
      <c r="L19" s="38" t="s">
        <v>28</v>
      </c>
    </row>
    <row r="20" customFormat="false" ht="8.7" hidden="false" customHeight="true" outlineLevel="0" collapsed="false">
      <c r="A20" s="39"/>
      <c r="B20" s="39"/>
      <c r="C20" s="39"/>
      <c r="D20" s="39"/>
      <c r="E20" s="39"/>
      <c r="F20" s="39"/>
      <c r="G20" s="39"/>
      <c r="H20" s="39"/>
      <c r="L20" s="40" t="s">
        <v>29</v>
      </c>
      <c r="M20" s="40" t="s">
        <v>29</v>
      </c>
    </row>
    <row r="21" customFormat="false" ht="26.55" hidden="false" customHeight="true" outlineLevel="0" collapsed="false">
      <c r="A21" s="41" t="s">
        <v>30</v>
      </c>
      <c r="B21" s="41"/>
      <c r="C21" s="41"/>
      <c r="D21" s="41"/>
      <c r="E21" s="42" t="n">
        <f aca="false">H646</f>
        <v>0</v>
      </c>
      <c r="F21" s="42"/>
      <c r="G21" s="42"/>
      <c r="H21" s="43" t="s">
        <v>31</v>
      </c>
      <c r="L21" s="38" t="s">
        <v>28</v>
      </c>
      <c r="M21" s="40" t="s">
        <v>32</v>
      </c>
      <c r="R21" s="1" t="n">
        <v>0</v>
      </c>
    </row>
    <row r="22" customFormat="false" ht="10.2" hidden="false" customHeight="true" outlineLevel="0" collapsed="false">
      <c r="A22" s="39"/>
      <c r="B22" s="39"/>
      <c r="C22" s="39"/>
      <c r="D22" s="39"/>
      <c r="E22" s="39"/>
      <c r="F22" s="39"/>
      <c r="G22" s="39"/>
      <c r="H22" s="39"/>
      <c r="K22" s="6" t="s">
        <v>33</v>
      </c>
      <c r="L22" s="38" t="s">
        <v>34</v>
      </c>
      <c r="M22" s="40" t="s">
        <v>35</v>
      </c>
    </row>
    <row r="23" customFormat="false" ht="31.9" hidden="false" customHeight="true" outlineLevel="0" collapsed="false">
      <c r="A23" s="5"/>
      <c r="B23" s="44" t="s">
        <v>36</v>
      </c>
      <c r="C23" s="45" t="s">
        <v>37</v>
      </c>
      <c r="D23" s="45"/>
      <c r="E23" s="45"/>
      <c r="F23" s="45"/>
      <c r="G23" s="45"/>
      <c r="H23" s="45"/>
      <c r="L23" s="46" t="n">
        <f aca="false">COUNTIFS(L25:L645,L22)</f>
        <v>77</v>
      </c>
      <c r="M23" s="46" t="n">
        <f aca="false">COUNTIFS(M25:M645,M22)</f>
        <v>38</v>
      </c>
      <c r="N23" s="47" t="n">
        <f aca="false">COUNTIFS(D25:D645,"&lt;&gt;0")</f>
        <v>613</v>
      </c>
      <c r="O23" s="48" t="s">
        <v>38</v>
      </c>
      <c r="P23" s="46" t="n">
        <f aca="false">N23-M23-L23</f>
        <v>498</v>
      </c>
      <c r="Q23" s="49" t="n">
        <f aca="false">COUNTIFS(R25:R645,"&gt;0")</f>
        <v>506</v>
      </c>
      <c r="R23" s="50" t="s">
        <v>39</v>
      </c>
    </row>
    <row r="24" customFormat="false" ht="33.7" hidden="false" customHeight="true" outlineLevel="0" collapsed="false">
      <c r="A24" s="51" t="s">
        <v>40</v>
      </c>
      <c r="B24" s="51" t="s">
        <v>41</v>
      </c>
      <c r="C24" s="52" t="s">
        <v>42</v>
      </c>
      <c r="D24" s="53" t="s">
        <v>43</v>
      </c>
      <c r="E24" s="54" t="s">
        <v>44</v>
      </c>
      <c r="F24" s="55" t="s">
        <v>45</v>
      </c>
      <c r="G24" s="56" t="s">
        <v>46</v>
      </c>
      <c r="H24" s="56" t="s">
        <v>47</v>
      </c>
      <c r="I24" s="57" t="s">
        <v>48</v>
      </c>
      <c r="K24" s="58" t="s">
        <v>49</v>
      </c>
      <c r="L24" s="58" t="s">
        <v>50</v>
      </c>
      <c r="M24" s="58" t="s">
        <v>51</v>
      </c>
      <c r="N24" s="59" t="s">
        <v>52</v>
      </c>
      <c r="O24" s="60" t="s">
        <v>53</v>
      </c>
      <c r="P24" s="61" t="s">
        <v>54</v>
      </c>
      <c r="Q24" s="57" t="s">
        <v>55</v>
      </c>
      <c r="R24" s="57" t="s">
        <v>56</v>
      </c>
    </row>
    <row r="25" customFormat="false" ht="12.8" hidden="false" customHeight="false" outlineLevel="0" collapsed="false">
      <c r="A25" s="62" t="s">
        <v>57</v>
      </c>
      <c r="B25" s="63"/>
      <c r="C25" s="64"/>
      <c r="D25" s="65" t="n">
        <v>0</v>
      </c>
      <c r="E25" s="66"/>
      <c r="F25" s="67"/>
      <c r="G25" s="68"/>
      <c r="H25" s="68"/>
      <c r="I25" s="69"/>
      <c r="L25" s="6" t="s">
        <v>58</v>
      </c>
      <c r="N25" s="70"/>
      <c r="O25" s="70"/>
    </row>
    <row r="26" customFormat="false" ht="12.8" hidden="false" customHeight="false" outlineLevel="0" collapsed="false">
      <c r="A26" s="71" t="s">
        <v>59</v>
      </c>
      <c r="B26" s="72" t="s">
        <v>60</v>
      </c>
      <c r="C26" s="73"/>
      <c r="D26" s="38" t="str">
        <f aca="false">IF(L26=L$22,L$21,IF(M26=M$22,M$21,K26))</f>
        <v>G5</v>
      </c>
      <c r="E26" s="74" t="n">
        <f aca="false">Q26</f>
        <v>1008</v>
      </c>
      <c r="F26" s="21"/>
      <c r="G26" s="75" t="n">
        <f aca="false">R26</f>
        <v>1.8</v>
      </c>
      <c r="H26" s="75" t="n">
        <f aca="false">G26*C26</f>
        <v>0</v>
      </c>
      <c r="I26" s="1" t="s">
        <v>61</v>
      </c>
      <c r="K26" s="76" t="s">
        <v>62</v>
      </c>
      <c r="L26" s="40"/>
      <c r="M26" s="76"/>
      <c r="N26" s="76" t="n">
        <v>1008</v>
      </c>
      <c r="O26" s="77" t="n">
        <f aca="false">IF(AND(L26="",M26=""),N26,"")</f>
        <v>1008</v>
      </c>
      <c r="P26" s="1" t="n">
        <f aca="false">VLOOKUP("CTR"&amp;N26,Cumul_par_Code_tarifaire!B$3:K$1003,2,0)</f>
        <v>0</v>
      </c>
      <c r="Q26" s="1" t="n">
        <f aca="false">IF(L26&lt;&gt;"",L$20,IF(M26&lt;&gt;"",M$20,VLOOKUP("CTR"&amp;N26,Cumul_par_Code_tarifaire!B$3:K$1003,9,0)))</f>
        <v>1008</v>
      </c>
      <c r="R26" s="1" t="n">
        <f aca="false">IF(OR(L26&lt;&gt;"",M26&lt;&gt;""),R$21,VLOOKUP("CTR"&amp;N26,Cumul_par_Code_tarifaire!B$3:K$1003,10,0))</f>
        <v>1.8</v>
      </c>
      <c r="V26" s="7"/>
    </row>
    <row r="27" customFormat="false" ht="12.8" hidden="false" customHeight="false" outlineLevel="0" collapsed="false">
      <c r="A27" s="71" t="s">
        <v>63</v>
      </c>
      <c r="B27" s="72" t="s">
        <v>64</v>
      </c>
      <c r="C27" s="73"/>
      <c r="D27" s="38" t="str">
        <f aca="false">IF(L27=L$22,L$21,IF(M27=M$22,M$21,K27))</f>
        <v>G5</v>
      </c>
      <c r="E27" s="74" t="n">
        <f aca="false">Q27</f>
        <v>1009</v>
      </c>
      <c r="F27" s="21"/>
      <c r="G27" s="75" t="n">
        <f aca="false">R27</f>
        <v>2.1</v>
      </c>
      <c r="H27" s="75" t="n">
        <f aca="false">G27*C27</f>
        <v>0</v>
      </c>
      <c r="I27" s="1" t="s">
        <v>61</v>
      </c>
      <c r="K27" s="76" t="s">
        <v>62</v>
      </c>
      <c r="L27" s="40"/>
      <c r="M27" s="76"/>
      <c r="N27" s="76" t="n">
        <v>1009</v>
      </c>
      <c r="O27" s="77" t="n">
        <f aca="false">IF(AND(L27="",M27=""),N27,"")</f>
        <v>1009</v>
      </c>
      <c r="P27" s="1" t="n">
        <f aca="false">VLOOKUP("CTR"&amp;N27,Cumul_par_Code_tarifaire!B$3:K$1003,2,0)</f>
        <v>0</v>
      </c>
      <c r="Q27" s="1" t="n">
        <f aca="false">IF(L27&lt;&gt;"",L$20,IF(M27&lt;&gt;"",M$20,VLOOKUP("CTR"&amp;N27,Cumul_par_Code_tarifaire!B$3:K$1003,9,0)))</f>
        <v>1009</v>
      </c>
      <c r="R27" s="1" t="n">
        <f aca="false">IF(OR(L27&lt;&gt;"",M27&lt;&gt;""),R$21,VLOOKUP("CTR"&amp;N27,Cumul_par_Code_tarifaire!B$3:K$1003,10,0))</f>
        <v>2.1</v>
      </c>
      <c r="V27" s="7"/>
    </row>
    <row r="28" customFormat="false" ht="12.8" hidden="false" customHeight="false" outlineLevel="0" collapsed="false">
      <c r="A28" s="71" t="s">
        <v>63</v>
      </c>
      <c r="B28" s="72" t="s">
        <v>65</v>
      </c>
      <c r="C28" s="73"/>
      <c r="D28" s="38" t="str">
        <f aca="false">IF(L28=L$22,L$21,IF(M28=M$22,M$21,K28))</f>
        <v>G5</v>
      </c>
      <c r="E28" s="74" t="n">
        <f aca="false">Q28</f>
        <v>1009</v>
      </c>
      <c r="F28" s="21"/>
      <c r="G28" s="75" t="n">
        <f aca="false">R28</f>
        <v>2.1</v>
      </c>
      <c r="H28" s="75" t="n">
        <f aca="false">G28*C28</f>
        <v>0</v>
      </c>
      <c r="I28" s="1" t="s">
        <v>61</v>
      </c>
      <c r="K28" s="76" t="s">
        <v>62</v>
      </c>
      <c r="L28" s="40"/>
      <c r="M28" s="76"/>
      <c r="N28" s="76" t="n">
        <v>1009</v>
      </c>
      <c r="O28" s="77" t="n">
        <f aca="false">IF(AND(L28="",M28=""),N28,"")</f>
        <v>1009</v>
      </c>
      <c r="P28" s="1" t="n">
        <f aca="false">VLOOKUP("CTR"&amp;N28,Cumul_par_Code_tarifaire!B$3:K$1003,2,0)</f>
        <v>0</v>
      </c>
      <c r="Q28" s="1" t="n">
        <f aca="false">IF(L28&lt;&gt;"",L$20,IF(M28&lt;&gt;"",M$20,VLOOKUP("CTR"&amp;N28,Cumul_par_Code_tarifaire!B$3:K$1003,9,0)))</f>
        <v>1009</v>
      </c>
      <c r="R28" s="1" t="n">
        <f aca="false">IF(OR(L28&lt;&gt;"",M28&lt;&gt;""),R$21,VLOOKUP("CTR"&amp;N28,Cumul_par_Code_tarifaire!B$3:K$1003,10,0))</f>
        <v>2.1</v>
      </c>
      <c r="V28" s="7"/>
    </row>
    <row r="29" customFormat="false" ht="12.8" hidden="false" customHeight="false" outlineLevel="0" collapsed="false">
      <c r="A29" s="71" t="s">
        <v>63</v>
      </c>
      <c r="B29" s="72" t="s">
        <v>66</v>
      </c>
      <c r="C29" s="73"/>
      <c r="D29" s="38" t="str">
        <f aca="false">IF(L29=L$22,L$21,IF(M29=M$22,M$21,K29))</f>
        <v>G5</v>
      </c>
      <c r="E29" s="74" t="n">
        <f aca="false">Q29</f>
        <v>1009</v>
      </c>
      <c r="F29" s="21"/>
      <c r="G29" s="75" t="n">
        <f aca="false">R29</f>
        <v>2.1</v>
      </c>
      <c r="H29" s="75" t="n">
        <f aca="false">G29*C29</f>
        <v>0</v>
      </c>
      <c r="I29" s="1" t="s">
        <v>61</v>
      </c>
      <c r="K29" s="76" t="s">
        <v>62</v>
      </c>
      <c r="L29" s="40"/>
      <c r="M29" s="76"/>
      <c r="N29" s="76" t="n">
        <v>1009</v>
      </c>
      <c r="O29" s="77" t="n">
        <f aca="false">IF(AND(L29="",M29=""),N29,"")</f>
        <v>1009</v>
      </c>
      <c r="P29" s="1" t="n">
        <f aca="false">VLOOKUP("CTR"&amp;N29,Cumul_par_Code_tarifaire!B$3:K$1003,2,0)</f>
        <v>0</v>
      </c>
      <c r="Q29" s="1" t="n">
        <f aca="false">IF(L29&lt;&gt;"",L$20,IF(M29&lt;&gt;"",M$20,VLOOKUP("CTR"&amp;N29,Cumul_par_Code_tarifaire!B$3:K$1003,9,0)))</f>
        <v>1009</v>
      </c>
      <c r="R29" s="1" t="n">
        <f aca="false">IF(OR(L29&lt;&gt;"",M29&lt;&gt;""),R$21,VLOOKUP("CTR"&amp;N29,Cumul_par_Code_tarifaire!B$3:K$1003,10,0))</f>
        <v>2.1</v>
      </c>
      <c r="V29" s="7"/>
    </row>
    <row r="30" customFormat="false" ht="12.8" hidden="false" customHeight="false" outlineLevel="0" collapsed="false">
      <c r="A30" s="71" t="s">
        <v>63</v>
      </c>
      <c r="B30" s="72" t="s">
        <v>67</v>
      </c>
      <c r="C30" s="73"/>
      <c r="D30" s="38" t="str">
        <f aca="false">IF(L30=L$22,L$21,IF(M30=M$22,M$21,K30))</f>
        <v>G5</v>
      </c>
      <c r="E30" s="74" t="n">
        <f aca="false">Q30</f>
        <v>1009</v>
      </c>
      <c r="F30" s="21"/>
      <c r="G30" s="75" t="n">
        <f aca="false">R30</f>
        <v>2.1</v>
      </c>
      <c r="H30" s="75" t="n">
        <f aca="false">G30*C30</f>
        <v>0</v>
      </c>
      <c r="I30" s="1" t="s">
        <v>61</v>
      </c>
      <c r="K30" s="76" t="s">
        <v>62</v>
      </c>
      <c r="L30" s="40"/>
      <c r="M30" s="76"/>
      <c r="N30" s="76" t="n">
        <v>1009</v>
      </c>
      <c r="O30" s="77" t="n">
        <f aca="false">IF(AND(L30="",M30=""),N30,"")</f>
        <v>1009</v>
      </c>
      <c r="P30" s="1" t="n">
        <f aca="false">VLOOKUP("CTR"&amp;N30,Cumul_par_Code_tarifaire!B$3:K$1003,2,0)</f>
        <v>0</v>
      </c>
      <c r="Q30" s="1" t="n">
        <f aca="false">IF(L30&lt;&gt;"",L$20,IF(M30&lt;&gt;"",M$20,VLOOKUP("CTR"&amp;N30,Cumul_par_Code_tarifaire!B$3:K$1003,9,0)))</f>
        <v>1009</v>
      </c>
      <c r="R30" s="1" t="n">
        <f aca="false">IF(OR(L30&lt;&gt;"",M30&lt;&gt;""),R$21,VLOOKUP("CTR"&amp;N30,Cumul_par_Code_tarifaire!B$3:K$1003,10,0))</f>
        <v>2.1</v>
      </c>
      <c r="V30" s="7"/>
    </row>
    <row r="31" customFormat="false" ht="12.8" hidden="false" customHeight="false" outlineLevel="0" collapsed="false">
      <c r="A31" s="71" t="s">
        <v>63</v>
      </c>
      <c r="B31" s="72" t="s">
        <v>68</v>
      </c>
      <c r="C31" s="73"/>
      <c r="D31" s="38" t="str">
        <f aca="false">IF(L31=L$22,L$21,IF(M31=M$22,M$21,K31))</f>
        <v>G5</v>
      </c>
      <c r="E31" s="74" t="n">
        <f aca="false">Q31</f>
        <v>1009</v>
      </c>
      <c r="F31" s="21"/>
      <c r="G31" s="75" t="n">
        <f aca="false">R31</f>
        <v>2.1</v>
      </c>
      <c r="H31" s="75" t="n">
        <f aca="false">G31*C31</f>
        <v>0</v>
      </c>
      <c r="I31" s="1" t="s">
        <v>61</v>
      </c>
      <c r="K31" s="76" t="s">
        <v>62</v>
      </c>
      <c r="L31" s="40"/>
      <c r="M31" s="76"/>
      <c r="N31" s="76" t="n">
        <v>1009</v>
      </c>
      <c r="O31" s="77" t="n">
        <f aca="false">IF(AND(L31="",M31=""),N31,"")</f>
        <v>1009</v>
      </c>
      <c r="P31" s="1" t="n">
        <f aca="false">VLOOKUP("CTR"&amp;N31,Cumul_par_Code_tarifaire!B$3:K$1003,2,0)</f>
        <v>0</v>
      </c>
      <c r="Q31" s="1" t="n">
        <f aca="false">IF(L31&lt;&gt;"",L$20,IF(M31&lt;&gt;"",M$20,VLOOKUP("CTR"&amp;N31,Cumul_par_Code_tarifaire!B$3:K$1003,9,0)))</f>
        <v>1009</v>
      </c>
      <c r="R31" s="1" t="n">
        <f aca="false">IF(OR(L31&lt;&gt;"",M31&lt;&gt;""),R$21,VLOOKUP("CTR"&amp;N31,Cumul_par_Code_tarifaire!B$3:K$1003,10,0))</f>
        <v>2.1</v>
      </c>
      <c r="V31" s="7"/>
    </row>
    <row r="32" customFormat="false" ht="12.8" hidden="false" customHeight="false" outlineLevel="0" collapsed="false">
      <c r="A32" s="71" t="s">
        <v>63</v>
      </c>
      <c r="B32" s="72" t="s">
        <v>69</v>
      </c>
      <c r="C32" s="73"/>
      <c r="D32" s="38" t="str">
        <f aca="false">IF(L32=L$22,L$21,IF(M32=M$22,M$21,K32))</f>
        <v>G5</v>
      </c>
      <c r="E32" s="74" t="n">
        <f aca="false">Q32</f>
        <v>1009</v>
      </c>
      <c r="F32" s="21"/>
      <c r="G32" s="75" t="n">
        <f aca="false">R32</f>
        <v>2.1</v>
      </c>
      <c r="H32" s="75" t="n">
        <f aca="false">G32*C32</f>
        <v>0</v>
      </c>
      <c r="I32" s="1" t="s">
        <v>61</v>
      </c>
      <c r="K32" s="76" t="s">
        <v>62</v>
      </c>
      <c r="L32" s="40"/>
      <c r="M32" s="76"/>
      <c r="N32" s="76" t="n">
        <v>1009</v>
      </c>
      <c r="O32" s="77" t="n">
        <f aca="false">IF(AND(L32="",M32=""),N32,"")</f>
        <v>1009</v>
      </c>
      <c r="P32" s="1" t="n">
        <f aca="false">VLOOKUP("CTR"&amp;N32,Cumul_par_Code_tarifaire!B$3:K$1003,2,0)</f>
        <v>0</v>
      </c>
      <c r="Q32" s="1" t="n">
        <f aca="false">IF(L32&lt;&gt;"",L$20,IF(M32&lt;&gt;"",M$20,VLOOKUP("CTR"&amp;N32,Cumul_par_Code_tarifaire!B$3:K$1003,9,0)))</f>
        <v>1009</v>
      </c>
      <c r="R32" s="1" t="n">
        <f aca="false">IF(OR(L32&lt;&gt;"",M32&lt;&gt;""),R$21,VLOOKUP("CTR"&amp;N32,Cumul_par_Code_tarifaire!B$3:K$1003,10,0))</f>
        <v>2.1</v>
      </c>
      <c r="V32" s="7"/>
    </row>
    <row r="33" customFormat="false" ht="12.8" hidden="false" customHeight="false" outlineLevel="0" collapsed="false">
      <c r="A33" s="71" t="s">
        <v>63</v>
      </c>
      <c r="B33" s="72" t="s">
        <v>70</v>
      </c>
      <c r="C33" s="73"/>
      <c r="D33" s="38" t="str">
        <f aca="false">IF(L33=L$22,L$21,IF(M33=M$22,M$21,K33))</f>
        <v>G5</v>
      </c>
      <c r="E33" s="74" t="n">
        <f aca="false">Q33</f>
        <v>1009</v>
      </c>
      <c r="F33" s="21"/>
      <c r="G33" s="75" t="n">
        <f aca="false">R33</f>
        <v>2.1</v>
      </c>
      <c r="H33" s="75" t="n">
        <f aca="false">G33*C33</f>
        <v>0</v>
      </c>
      <c r="I33" s="1" t="s">
        <v>61</v>
      </c>
      <c r="K33" s="76" t="s">
        <v>62</v>
      </c>
      <c r="L33" s="40"/>
      <c r="M33" s="76"/>
      <c r="N33" s="76" t="n">
        <v>1009</v>
      </c>
      <c r="O33" s="77" t="n">
        <f aca="false">IF(AND(L33="",M33=""),N33,"")</f>
        <v>1009</v>
      </c>
      <c r="P33" s="1" t="n">
        <f aca="false">VLOOKUP("CTR"&amp;N33,Cumul_par_Code_tarifaire!B$3:K$1003,2,0)</f>
        <v>0</v>
      </c>
      <c r="Q33" s="1" t="n">
        <f aca="false">IF(L33&lt;&gt;"",L$20,IF(M33&lt;&gt;"",M$20,VLOOKUP("CTR"&amp;N33,Cumul_par_Code_tarifaire!B$3:K$1003,9,0)))</f>
        <v>1009</v>
      </c>
      <c r="R33" s="1" t="n">
        <f aca="false">IF(OR(L33&lt;&gt;"",M33&lt;&gt;""),R$21,VLOOKUP("CTR"&amp;N33,Cumul_par_Code_tarifaire!B$3:K$1003,10,0))</f>
        <v>2.1</v>
      </c>
      <c r="V33" s="7"/>
    </row>
    <row r="34" customFormat="false" ht="12.8" hidden="false" customHeight="false" outlineLevel="0" collapsed="false">
      <c r="A34" s="71" t="s">
        <v>63</v>
      </c>
      <c r="B34" s="72" t="s">
        <v>71</v>
      </c>
      <c r="C34" s="73"/>
      <c r="D34" s="38" t="str">
        <f aca="false">IF(L34=L$22,L$21,IF(M34=M$22,M$21,K34))</f>
        <v>G5</v>
      </c>
      <c r="E34" s="74" t="n">
        <f aca="false">Q34</f>
        <v>1009</v>
      </c>
      <c r="F34" s="21"/>
      <c r="G34" s="75" t="n">
        <f aca="false">R34</f>
        <v>2.1</v>
      </c>
      <c r="H34" s="75" t="n">
        <f aca="false">G34*C34</f>
        <v>0</v>
      </c>
      <c r="I34" s="1" t="s">
        <v>61</v>
      </c>
      <c r="K34" s="76" t="s">
        <v>62</v>
      </c>
      <c r="L34" s="40"/>
      <c r="M34" s="76"/>
      <c r="N34" s="76" t="n">
        <v>1009</v>
      </c>
      <c r="O34" s="77" t="n">
        <f aca="false">IF(AND(L34="",M34=""),N34,"")</f>
        <v>1009</v>
      </c>
      <c r="P34" s="1" t="n">
        <f aca="false">VLOOKUP("CTR"&amp;N34,Cumul_par_Code_tarifaire!B$3:K$1003,2,0)</f>
        <v>0</v>
      </c>
      <c r="Q34" s="1" t="n">
        <f aca="false">IF(L34&lt;&gt;"",L$20,IF(M34&lt;&gt;"",M$20,VLOOKUP("CTR"&amp;N34,Cumul_par_Code_tarifaire!B$3:K$1003,9,0)))</f>
        <v>1009</v>
      </c>
      <c r="R34" s="1" t="n">
        <f aca="false">IF(OR(L34&lt;&gt;"",M34&lt;&gt;""),R$21,VLOOKUP("CTR"&amp;N34,Cumul_par_Code_tarifaire!B$3:K$1003,10,0))</f>
        <v>2.1</v>
      </c>
      <c r="V34" s="7"/>
    </row>
    <row r="35" customFormat="false" ht="12.8" hidden="false" customHeight="false" outlineLevel="0" collapsed="false">
      <c r="A35" s="71" t="s">
        <v>63</v>
      </c>
      <c r="B35" s="72" t="s">
        <v>72</v>
      </c>
      <c r="C35" s="73"/>
      <c r="D35" s="38" t="str">
        <f aca="false">IF(L35=L$22,L$21,IF(M35=M$22,M$21,K35))</f>
        <v>G5</v>
      </c>
      <c r="E35" s="74" t="n">
        <f aca="false">Q35</f>
        <v>1009</v>
      </c>
      <c r="F35" s="21"/>
      <c r="G35" s="75" t="n">
        <f aca="false">R35</f>
        <v>2.1</v>
      </c>
      <c r="H35" s="75" t="n">
        <f aca="false">G35*C35</f>
        <v>0</v>
      </c>
      <c r="I35" s="1" t="s">
        <v>61</v>
      </c>
      <c r="K35" s="76" t="s">
        <v>62</v>
      </c>
      <c r="L35" s="40"/>
      <c r="M35" s="76"/>
      <c r="N35" s="76" t="n">
        <v>1009</v>
      </c>
      <c r="O35" s="77" t="n">
        <f aca="false">IF(AND(L35="",M35=""),N35,"")</f>
        <v>1009</v>
      </c>
      <c r="P35" s="1" t="n">
        <f aca="false">VLOOKUP("CTR"&amp;N35,Cumul_par_Code_tarifaire!B$3:K$1003,2,0)</f>
        <v>0</v>
      </c>
      <c r="Q35" s="1" t="n">
        <f aca="false">IF(L35&lt;&gt;"",L$20,IF(M35&lt;&gt;"",M$20,VLOOKUP("CTR"&amp;N35,Cumul_par_Code_tarifaire!B$3:K$1003,9,0)))</f>
        <v>1009</v>
      </c>
      <c r="R35" s="1" t="n">
        <f aca="false">IF(OR(L35&lt;&gt;"",M35&lt;&gt;""),R$21,VLOOKUP("CTR"&amp;N35,Cumul_par_Code_tarifaire!B$3:K$1003,10,0))</f>
        <v>2.1</v>
      </c>
      <c r="V35" s="7"/>
    </row>
    <row r="36" customFormat="false" ht="12.8" hidden="false" customHeight="false" outlineLevel="0" collapsed="false">
      <c r="A36" s="71" t="s">
        <v>63</v>
      </c>
      <c r="B36" s="72" t="s">
        <v>73</v>
      </c>
      <c r="C36" s="29"/>
      <c r="D36" s="38" t="str">
        <f aca="false">IF(L36=L$22,L$21,IF(M36=M$22,M$21,K36))</f>
        <v>G5</v>
      </c>
      <c r="E36" s="74" t="n">
        <f aca="false">Q36</f>
        <v>1009</v>
      </c>
      <c r="F36" s="21"/>
      <c r="G36" s="75" t="n">
        <f aca="false">R36</f>
        <v>2.1</v>
      </c>
      <c r="H36" s="75" t="n">
        <f aca="false">G36*C36</f>
        <v>0</v>
      </c>
      <c r="I36" s="1" t="s">
        <v>61</v>
      </c>
      <c r="K36" s="76" t="s">
        <v>62</v>
      </c>
      <c r="L36" s="40"/>
      <c r="M36" s="76"/>
      <c r="N36" s="76" t="n">
        <v>1009</v>
      </c>
      <c r="O36" s="77" t="n">
        <f aca="false">IF(AND(L36="",M36=""),N36,"")</f>
        <v>1009</v>
      </c>
      <c r="P36" s="1" t="n">
        <f aca="false">VLOOKUP("CTR"&amp;N36,Cumul_par_Code_tarifaire!B$3:K$1003,2,0)</f>
        <v>0</v>
      </c>
      <c r="Q36" s="1" t="n">
        <f aca="false">IF(L36&lt;&gt;"",L$20,IF(M36&lt;&gt;"",M$20,VLOOKUP("CTR"&amp;N36,Cumul_par_Code_tarifaire!B$3:K$1003,9,0)))</f>
        <v>1009</v>
      </c>
      <c r="R36" s="1" t="n">
        <f aca="false">IF(OR(L36&lt;&gt;"",M36&lt;&gt;""),R$21,VLOOKUP("CTR"&amp;N36,Cumul_par_Code_tarifaire!B$3:K$1003,10,0))</f>
        <v>2.1</v>
      </c>
      <c r="V36" s="7"/>
    </row>
    <row r="37" customFormat="false" ht="12.8" hidden="false" customHeight="false" outlineLevel="0" collapsed="false">
      <c r="A37" s="71" t="s">
        <v>63</v>
      </c>
      <c r="B37" s="72" t="s">
        <v>74</v>
      </c>
      <c r="C37" s="73"/>
      <c r="D37" s="38" t="str">
        <f aca="false">IF(L37=L$22,L$21,IF(M37=M$22,M$21,K37))</f>
        <v>G5</v>
      </c>
      <c r="E37" s="74" t="n">
        <f aca="false">Q37</f>
        <v>1009</v>
      </c>
      <c r="F37" s="21"/>
      <c r="G37" s="75" t="n">
        <f aca="false">R37</f>
        <v>2.1</v>
      </c>
      <c r="H37" s="75" t="n">
        <f aca="false">G37*C37</f>
        <v>0</v>
      </c>
      <c r="I37" s="1" t="s">
        <v>61</v>
      </c>
      <c r="K37" s="76" t="s">
        <v>62</v>
      </c>
      <c r="L37" s="40"/>
      <c r="M37" s="76"/>
      <c r="N37" s="76" t="n">
        <v>1009</v>
      </c>
      <c r="O37" s="77" t="n">
        <f aca="false">IF(AND(L37="",M37=""),N37,"")</f>
        <v>1009</v>
      </c>
      <c r="P37" s="1" t="n">
        <f aca="false">VLOOKUP("CTR"&amp;N37,Cumul_par_Code_tarifaire!B$3:K$1003,2,0)</f>
        <v>0</v>
      </c>
      <c r="Q37" s="1" t="n">
        <f aca="false">IF(L37&lt;&gt;"",L$20,IF(M37&lt;&gt;"",M$20,VLOOKUP("CTR"&amp;N37,Cumul_par_Code_tarifaire!B$3:K$1003,9,0)))</f>
        <v>1009</v>
      </c>
      <c r="R37" s="1" t="n">
        <f aca="false">IF(OR(L37&lt;&gt;"",M37&lt;&gt;""),R$21,VLOOKUP("CTR"&amp;N37,Cumul_par_Code_tarifaire!B$3:K$1003,10,0))</f>
        <v>2.1</v>
      </c>
      <c r="V37" s="7"/>
    </row>
    <row r="38" customFormat="false" ht="12.8" hidden="false" customHeight="false" outlineLevel="0" collapsed="false">
      <c r="A38" s="71" t="s">
        <v>75</v>
      </c>
      <c r="B38" s="72" t="s">
        <v>76</v>
      </c>
      <c r="C38" s="73"/>
      <c r="D38" s="38" t="str">
        <f aca="false">IF(L38=L$22,L$21,IF(M38=M$22,M$21,K38))</f>
        <v>G5</v>
      </c>
      <c r="E38" s="74" t="n">
        <f aca="false">Q38</f>
        <v>1008</v>
      </c>
      <c r="F38" s="21"/>
      <c r="G38" s="75" t="n">
        <f aca="false">R38</f>
        <v>1.8</v>
      </c>
      <c r="H38" s="75" t="n">
        <f aca="false">G38*C38</f>
        <v>0</v>
      </c>
      <c r="I38" s="1" t="s">
        <v>61</v>
      </c>
      <c r="K38" s="76" t="s">
        <v>62</v>
      </c>
      <c r="L38" s="40"/>
      <c r="M38" s="76"/>
      <c r="N38" s="76" t="n">
        <v>1008</v>
      </c>
      <c r="O38" s="77" t="n">
        <f aca="false">IF(AND(L38="",M38=""),N38,"")</f>
        <v>1008</v>
      </c>
      <c r="P38" s="1" t="n">
        <f aca="false">VLOOKUP("CTR"&amp;N38,Cumul_par_Code_tarifaire!B$3:K$1003,2,0)</f>
        <v>0</v>
      </c>
      <c r="Q38" s="1" t="n">
        <f aca="false">IF(L38&lt;&gt;"",L$20,IF(M38&lt;&gt;"",M$20,VLOOKUP("CTR"&amp;N38,Cumul_par_Code_tarifaire!B$3:K$1003,9,0)))</f>
        <v>1008</v>
      </c>
      <c r="R38" s="1" t="n">
        <f aca="false">IF(OR(L38&lt;&gt;"",M38&lt;&gt;""),R$21,VLOOKUP("CTR"&amp;N38,Cumul_par_Code_tarifaire!B$3:K$1003,10,0))</f>
        <v>1.8</v>
      </c>
      <c r="V38" s="7"/>
    </row>
    <row r="39" customFormat="false" ht="12.8" hidden="false" customHeight="false" outlineLevel="0" collapsed="false">
      <c r="A39" s="71" t="s">
        <v>77</v>
      </c>
      <c r="B39" s="72" t="s">
        <v>78</v>
      </c>
      <c r="C39" s="73"/>
      <c r="D39" s="38" t="str">
        <f aca="false">IF(L39=L$22,L$21,IF(M39=M$22,M$21,K39))</f>
        <v>G5</v>
      </c>
      <c r="E39" s="74" t="n">
        <f aca="false">Q39</f>
        <v>1008</v>
      </c>
      <c r="F39" s="21"/>
      <c r="G39" s="75" t="n">
        <f aca="false">R39</f>
        <v>1.8</v>
      </c>
      <c r="H39" s="75" t="n">
        <f aca="false">G39*C39</f>
        <v>0</v>
      </c>
      <c r="I39" s="1" t="s">
        <v>61</v>
      </c>
      <c r="K39" s="76" t="s">
        <v>62</v>
      </c>
      <c r="L39" s="40"/>
      <c r="M39" s="76"/>
      <c r="N39" s="76" t="n">
        <v>1008</v>
      </c>
      <c r="O39" s="77" t="n">
        <f aca="false">IF(AND(L39="",M39=""),N39,"")</f>
        <v>1008</v>
      </c>
      <c r="P39" s="1" t="n">
        <f aca="false">VLOOKUP("CTR"&amp;N39,Cumul_par_Code_tarifaire!B$3:K$1003,2,0)</f>
        <v>0</v>
      </c>
      <c r="Q39" s="1" t="n">
        <f aca="false">IF(L39&lt;&gt;"",L$20,IF(M39&lt;&gt;"",M$20,VLOOKUP("CTR"&amp;N39,Cumul_par_Code_tarifaire!B$3:K$1003,9,0)))</f>
        <v>1008</v>
      </c>
      <c r="R39" s="1" t="n">
        <f aca="false">IF(OR(L39&lt;&gt;"",M39&lt;&gt;""),R$21,VLOOKUP("CTR"&amp;N39,Cumul_par_Code_tarifaire!B$3:K$1003,10,0))</f>
        <v>1.8</v>
      </c>
      <c r="V39" s="7"/>
    </row>
    <row r="40" customFormat="false" ht="12.8" hidden="true" customHeight="false" outlineLevel="0" collapsed="false">
      <c r="A40" s="71" t="s">
        <v>79</v>
      </c>
      <c r="B40" s="72" t="s">
        <v>80</v>
      </c>
      <c r="C40" s="73"/>
      <c r="D40" s="38" t="str">
        <f aca="false">IF(L40=L$22,L$21,IF(M40=M$22,M$21,K40))</f>
        <v>non dispo 2025</v>
      </c>
      <c r="E40" s="74" t="str">
        <f aca="false">Q40</f>
        <v>Nous Consulter</v>
      </c>
      <c r="F40" s="21"/>
      <c r="G40" s="75" t="n">
        <f aca="false">R40</f>
        <v>0</v>
      </c>
      <c r="H40" s="75" t="n">
        <f aca="false">G40*C40</f>
        <v>0</v>
      </c>
      <c r="I40" s="1" t="s">
        <v>61</v>
      </c>
      <c r="K40" s="76" t="s">
        <v>62</v>
      </c>
      <c r="L40" s="40" t="s">
        <v>34</v>
      </c>
      <c r="M40" s="76"/>
      <c r="N40" s="76" t="n">
        <v>1008</v>
      </c>
      <c r="O40" s="77" t="str">
        <f aca="false">IF(AND(L40="",M40=""),N40,"")</f>
        <v/>
      </c>
      <c r="P40" s="1" t="n">
        <f aca="false">VLOOKUP("CTR"&amp;N40,Cumul_par_Code_tarifaire!B$3:K$1003,2,0)</f>
        <v>0</v>
      </c>
      <c r="Q40" s="1" t="str">
        <f aca="false">IF(L40&lt;&gt;"",L$20,IF(M40&lt;&gt;"",M$20,VLOOKUP("CTR"&amp;N40,Cumul_par_Code_tarifaire!B$3:K$1003,9,0)))</f>
        <v>Nous Consulter</v>
      </c>
      <c r="R40" s="1" t="n">
        <f aca="false">IF(OR(L40&lt;&gt;"",M40&lt;&gt;""),R$21,VLOOKUP("CTR"&amp;N40,Cumul_par_Code_tarifaire!B$3:K$1003,10,0))</f>
        <v>0</v>
      </c>
      <c r="S40" s="1"/>
      <c r="T40" s="5"/>
      <c r="V40" s="7"/>
    </row>
    <row r="41" customFormat="false" ht="12.8" hidden="false" customHeight="false" outlineLevel="0" collapsed="false">
      <c r="A41" s="71" t="s">
        <v>81</v>
      </c>
      <c r="B41" s="72" t="s">
        <v>82</v>
      </c>
      <c r="C41" s="73"/>
      <c r="D41" s="38" t="str">
        <f aca="false">IF(L41=L$22,L$21,IF(M41=M$22,M$21,K41))</f>
        <v>G5</v>
      </c>
      <c r="E41" s="74" t="n">
        <f aca="false">Q41</f>
        <v>1008</v>
      </c>
      <c r="F41" s="21"/>
      <c r="G41" s="75" t="n">
        <f aca="false">R41</f>
        <v>1.8</v>
      </c>
      <c r="H41" s="75" t="n">
        <f aca="false">G41*C41</f>
        <v>0</v>
      </c>
      <c r="I41" s="1" t="s">
        <v>61</v>
      </c>
      <c r="K41" s="76" t="s">
        <v>62</v>
      </c>
      <c r="L41" s="40"/>
      <c r="M41" s="76"/>
      <c r="N41" s="76" t="n">
        <v>1008</v>
      </c>
      <c r="O41" s="77" t="n">
        <f aca="false">IF(AND(L41="",M41=""),N41,"")</f>
        <v>1008</v>
      </c>
      <c r="P41" s="1" t="n">
        <f aca="false">VLOOKUP("CTR"&amp;N41,Cumul_par_Code_tarifaire!B$3:K$1003,2,0)</f>
        <v>0</v>
      </c>
      <c r="Q41" s="1" t="n">
        <f aca="false">IF(L41&lt;&gt;"",L$20,IF(M41&lt;&gt;"",M$20,VLOOKUP("CTR"&amp;N41,Cumul_par_Code_tarifaire!B$3:K$1003,9,0)))</f>
        <v>1008</v>
      </c>
      <c r="R41" s="1" t="n">
        <f aca="false">IF(OR(L41&lt;&gt;"",M41&lt;&gt;""),R$21,VLOOKUP("CTR"&amp;N41,Cumul_par_Code_tarifaire!B$3:K$1003,10,0))</f>
        <v>1.8</v>
      </c>
      <c r="V41" s="7"/>
    </row>
    <row r="42" customFormat="false" ht="12.8" hidden="false" customHeight="false" outlineLevel="0" collapsed="false">
      <c r="A42" s="71" t="s">
        <v>83</v>
      </c>
      <c r="B42" s="72" t="s">
        <v>84</v>
      </c>
      <c r="C42" s="73"/>
      <c r="D42" s="38" t="str">
        <f aca="false">IF(L42=L$22,L$21,IF(M42=M$22,M$21,K42))</f>
        <v>G5</v>
      </c>
      <c r="E42" s="74" t="n">
        <f aca="false">Q42</f>
        <v>1008</v>
      </c>
      <c r="F42" s="21"/>
      <c r="G42" s="75" t="n">
        <f aca="false">R42</f>
        <v>1.8</v>
      </c>
      <c r="H42" s="75" t="n">
        <f aca="false">G42*C42</f>
        <v>0</v>
      </c>
      <c r="I42" s="1" t="s">
        <v>61</v>
      </c>
      <c r="K42" s="76" t="s">
        <v>62</v>
      </c>
      <c r="L42" s="40"/>
      <c r="M42" s="76"/>
      <c r="N42" s="76" t="n">
        <v>1008</v>
      </c>
      <c r="O42" s="77" t="n">
        <f aca="false">IF(AND(L42="",M42=""),N42,"")</f>
        <v>1008</v>
      </c>
      <c r="P42" s="1" t="n">
        <f aca="false">VLOOKUP("CTR"&amp;N42,Cumul_par_Code_tarifaire!B$3:K$1003,2,0)</f>
        <v>0</v>
      </c>
      <c r="Q42" s="1" t="n">
        <f aca="false">IF(L42&lt;&gt;"",L$20,IF(M42&lt;&gt;"",M$20,VLOOKUP("CTR"&amp;N42,Cumul_par_Code_tarifaire!B$3:K$1003,9,0)))</f>
        <v>1008</v>
      </c>
      <c r="R42" s="1" t="n">
        <f aca="false">IF(OR(L42&lt;&gt;"",M42&lt;&gt;""),R$21,VLOOKUP("CTR"&amp;N42,Cumul_par_Code_tarifaire!B$3:K$1003,10,0))</f>
        <v>1.8</v>
      </c>
      <c r="V42" s="7"/>
      <c r="W42" s="7"/>
    </row>
    <row r="43" customFormat="false" ht="12.8" hidden="false" customHeight="false" outlineLevel="0" collapsed="false">
      <c r="A43" s="71" t="s">
        <v>85</v>
      </c>
      <c r="B43" s="72" t="s">
        <v>60</v>
      </c>
      <c r="C43" s="73"/>
      <c r="D43" s="38" t="str">
        <f aca="false">IF(L43=L$22,L$21,IF(M43=M$22,M$21,K43))</f>
        <v>G5</v>
      </c>
      <c r="E43" s="74" t="n">
        <f aca="false">Q43</f>
        <v>1008</v>
      </c>
      <c r="F43" s="21"/>
      <c r="G43" s="75" t="n">
        <f aca="false">R43</f>
        <v>1.8</v>
      </c>
      <c r="H43" s="75" t="n">
        <f aca="false">G43*C43</f>
        <v>0</v>
      </c>
      <c r="I43" s="1" t="s">
        <v>61</v>
      </c>
      <c r="K43" s="76" t="s">
        <v>62</v>
      </c>
      <c r="L43" s="40"/>
      <c r="M43" s="76"/>
      <c r="N43" s="76" t="n">
        <v>1008</v>
      </c>
      <c r="O43" s="77" t="n">
        <f aca="false">IF(AND(L43="",M43=""),N43,"")</f>
        <v>1008</v>
      </c>
      <c r="P43" s="1" t="n">
        <f aca="false">VLOOKUP("CTR"&amp;N43,Cumul_par_Code_tarifaire!B$3:K$1003,2,0)</f>
        <v>0</v>
      </c>
      <c r="Q43" s="1" t="n">
        <f aca="false">IF(L43&lt;&gt;"",L$20,IF(M43&lt;&gt;"",M$20,VLOOKUP("CTR"&amp;N43,Cumul_par_Code_tarifaire!B$3:K$1003,9,0)))</f>
        <v>1008</v>
      </c>
      <c r="R43" s="1" t="n">
        <f aca="false">IF(OR(L43&lt;&gt;"",M43&lt;&gt;""),R$21,VLOOKUP("CTR"&amp;N43,Cumul_par_Code_tarifaire!B$3:K$1003,10,0))</f>
        <v>1.8</v>
      </c>
      <c r="V43" s="7"/>
      <c r="W43" s="7"/>
    </row>
    <row r="44" customFormat="false" ht="12.8" hidden="false" customHeight="false" outlineLevel="0" collapsed="false">
      <c r="A44" s="71" t="s">
        <v>86</v>
      </c>
      <c r="B44" s="72" t="s">
        <v>84</v>
      </c>
      <c r="C44" s="73"/>
      <c r="D44" s="38" t="str">
        <f aca="false">IF(L44=L$22,L$21,IF(M44=M$22,M$21,K44))</f>
        <v>G5</v>
      </c>
      <c r="E44" s="74" t="n">
        <f aca="false">Q44</f>
        <v>1008</v>
      </c>
      <c r="F44" s="21"/>
      <c r="G44" s="75" t="n">
        <f aca="false">R44</f>
        <v>1.8</v>
      </c>
      <c r="H44" s="75" t="n">
        <f aca="false">G44*C44</f>
        <v>0</v>
      </c>
      <c r="I44" s="1" t="s">
        <v>61</v>
      </c>
      <c r="K44" s="76" t="s">
        <v>62</v>
      </c>
      <c r="L44" s="40"/>
      <c r="M44" s="76"/>
      <c r="N44" s="76" t="n">
        <v>1008</v>
      </c>
      <c r="O44" s="77" t="n">
        <f aca="false">IF(AND(L44="",M44=""),N44,"")</f>
        <v>1008</v>
      </c>
      <c r="P44" s="1" t="n">
        <f aca="false">VLOOKUP("CTR"&amp;N44,Cumul_par_Code_tarifaire!B$3:K$1003,2,0)</f>
        <v>0</v>
      </c>
      <c r="Q44" s="1" t="n">
        <f aca="false">IF(L44&lt;&gt;"",L$20,IF(M44&lt;&gt;"",M$20,VLOOKUP("CTR"&amp;N44,Cumul_par_Code_tarifaire!B$3:K$1003,9,0)))</f>
        <v>1008</v>
      </c>
      <c r="R44" s="1" t="n">
        <f aca="false">IF(OR(L44&lt;&gt;"",M44&lt;&gt;""),R$21,VLOOKUP("CTR"&amp;N44,Cumul_par_Code_tarifaire!B$3:K$1003,10,0))</f>
        <v>1.8</v>
      </c>
      <c r="V44" s="7"/>
      <c r="W44" s="7"/>
    </row>
    <row r="45" customFormat="false" ht="12.8" hidden="false" customHeight="false" outlineLevel="0" collapsed="false">
      <c r="A45" s="71" t="s">
        <v>87</v>
      </c>
      <c r="B45" s="72" t="s">
        <v>88</v>
      </c>
      <c r="C45" s="73"/>
      <c r="D45" s="38" t="str">
        <f aca="false">IF(L45=L$22,L$21,IF(M45=M$22,M$21,K45))</f>
        <v>G5</v>
      </c>
      <c r="E45" s="74" t="n">
        <f aca="false">Q45</f>
        <v>1008</v>
      </c>
      <c r="F45" s="21"/>
      <c r="G45" s="75" t="n">
        <f aca="false">R45</f>
        <v>1.8</v>
      </c>
      <c r="H45" s="75" t="n">
        <f aca="false">G45*C45</f>
        <v>0</v>
      </c>
      <c r="I45" s="1" t="s">
        <v>61</v>
      </c>
      <c r="K45" s="76" t="s">
        <v>62</v>
      </c>
      <c r="L45" s="40"/>
      <c r="M45" s="76"/>
      <c r="N45" s="76" t="n">
        <v>1008</v>
      </c>
      <c r="O45" s="77" t="n">
        <f aca="false">IF(AND(L45="",M45=""),N45,"")</f>
        <v>1008</v>
      </c>
      <c r="P45" s="1" t="n">
        <f aca="false">VLOOKUP("CTR"&amp;N45,Cumul_par_Code_tarifaire!B$3:K$1003,2,0)</f>
        <v>0</v>
      </c>
      <c r="Q45" s="1" t="n">
        <f aca="false">IF(L45&lt;&gt;"",L$20,IF(M45&lt;&gt;"",M$20,VLOOKUP("CTR"&amp;N45,Cumul_par_Code_tarifaire!B$3:K$1003,9,0)))</f>
        <v>1008</v>
      </c>
      <c r="R45" s="1" t="n">
        <f aca="false">IF(OR(L45&lt;&gt;"",M45&lt;&gt;""),R$21,VLOOKUP("CTR"&amp;N45,Cumul_par_Code_tarifaire!B$3:K$1003,10,0))</f>
        <v>1.8</v>
      </c>
      <c r="V45" s="7"/>
      <c r="W45" s="7"/>
    </row>
    <row r="46" customFormat="false" ht="12.8" hidden="false" customHeight="false" outlineLevel="0" collapsed="false">
      <c r="A46" s="71" t="s">
        <v>87</v>
      </c>
      <c r="B46" s="72" t="s">
        <v>89</v>
      </c>
      <c r="C46" s="73"/>
      <c r="D46" s="38" t="str">
        <f aca="false">IF(L46=L$22,L$21,IF(M46=M$22,M$21,K46))</f>
        <v>G5</v>
      </c>
      <c r="E46" s="74" t="n">
        <f aca="false">Q46</f>
        <v>1008</v>
      </c>
      <c r="F46" s="21"/>
      <c r="G46" s="75" t="n">
        <f aca="false">R46</f>
        <v>1.8</v>
      </c>
      <c r="H46" s="75" t="n">
        <f aca="false">G46*C46</f>
        <v>0</v>
      </c>
      <c r="I46" s="1" t="s">
        <v>61</v>
      </c>
      <c r="K46" s="76" t="s">
        <v>62</v>
      </c>
      <c r="L46" s="40"/>
      <c r="M46" s="76"/>
      <c r="N46" s="76" t="n">
        <v>1008</v>
      </c>
      <c r="O46" s="77" t="n">
        <f aca="false">IF(AND(L46="",M46=""),N46,"")</f>
        <v>1008</v>
      </c>
      <c r="P46" s="1" t="n">
        <f aca="false">VLOOKUP("CTR"&amp;N46,Cumul_par_Code_tarifaire!B$3:K$1003,2,0)</f>
        <v>0</v>
      </c>
      <c r="Q46" s="1" t="n">
        <f aca="false">IF(L46&lt;&gt;"",L$20,IF(M46&lt;&gt;"",M$20,VLOOKUP("CTR"&amp;N46,Cumul_par_Code_tarifaire!B$3:K$1003,9,0)))</f>
        <v>1008</v>
      </c>
      <c r="R46" s="1" t="n">
        <f aca="false">IF(OR(L46&lt;&gt;"",M46&lt;&gt;""),R$21,VLOOKUP("CTR"&amp;N46,Cumul_par_Code_tarifaire!B$3:K$1003,10,0))</f>
        <v>1.8</v>
      </c>
      <c r="V46" s="7"/>
      <c r="W46" s="7"/>
    </row>
    <row r="47" customFormat="false" ht="12.8" hidden="false" customHeight="false" outlineLevel="0" collapsed="false">
      <c r="A47" s="71" t="s">
        <v>87</v>
      </c>
      <c r="B47" s="72" t="s">
        <v>90</v>
      </c>
      <c r="C47" s="73"/>
      <c r="D47" s="38" t="str">
        <f aca="false">IF(L47=L$22,L$21,IF(M47=M$22,M$21,K47))</f>
        <v>G5</v>
      </c>
      <c r="E47" s="74" t="n">
        <f aca="false">Q47</f>
        <v>1008</v>
      </c>
      <c r="F47" s="21"/>
      <c r="G47" s="75" t="n">
        <f aca="false">R47</f>
        <v>1.8</v>
      </c>
      <c r="H47" s="75" t="n">
        <f aca="false">G47*C47</f>
        <v>0</v>
      </c>
      <c r="I47" s="1" t="s">
        <v>61</v>
      </c>
      <c r="K47" s="76" t="s">
        <v>62</v>
      </c>
      <c r="L47" s="40"/>
      <c r="M47" s="76"/>
      <c r="N47" s="76" t="n">
        <v>1008</v>
      </c>
      <c r="O47" s="77" t="n">
        <f aca="false">IF(AND(L47="",M47=""),N47,"")</f>
        <v>1008</v>
      </c>
      <c r="P47" s="1" t="n">
        <f aca="false">VLOOKUP("CTR"&amp;N47,Cumul_par_Code_tarifaire!B$3:K$1003,2,0)</f>
        <v>0</v>
      </c>
      <c r="Q47" s="1" t="n">
        <f aca="false">IF(L47&lt;&gt;"",L$20,IF(M47&lt;&gt;"",M$20,VLOOKUP("CTR"&amp;N47,Cumul_par_Code_tarifaire!B$3:K$1003,9,0)))</f>
        <v>1008</v>
      </c>
      <c r="R47" s="1" t="n">
        <f aca="false">IF(OR(L47&lt;&gt;"",M47&lt;&gt;""),R$21,VLOOKUP("CTR"&amp;N47,Cumul_par_Code_tarifaire!B$3:K$1003,10,0))</f>
        <v>1.8</v>
      </c>
      <c r="V47" s="7"/>
      <c r="W47" s="7"/>
    </row>
    <row r="48" customFormat="false" ht="12.8" hidden="false" customHeight="false" outlineLevel="0" collapsed="false">
      <c r="A48" s="71" t="s">
        <v>87</v>
      </c>
      <c r="B48" s="72" t="s">
        <v>91</v>
      </c>
      <c r="C48" s="29"/>
      <c r="D48" s="38" t="str">
        <f aca="false">IF(L48=L$22,L$21,IF(M48=M$22,M$21,K48))</f>
        <v>G5</v>
      </c>
      <c r="E48" s="74" t="n">
        <f aca="false">Q48</f>
        <v>1008</v>
      </c>
      <c r="F48" s="21"/>
      <c r="G48" s="75" t="n">
        <f aca="false">R48</f>
        <v>1.8</v>
      </c>
      <c r="H48" s="75" t="n">
        <f aca="false">G48*C48</f>
        <v>0</v>
      </c>
      <c r="I48" s="1" t="s">
        <v>61</v>
      </c>
      <c r="K48" s="76" t="s">
        <v>62</v>
      </c>
      <c r="L48" s="40"/>
      <c r="M48" s="76"/>
      <c r="N48" s="76" t="n">
        <v>1008</v>
      </c>
      <c r="O48" s="77" t="n">
        <f aca="false">IF(AND(L48="",M48=""),N48,"")</f>
        <v>1008</v>
      </c>
      <c r="P48" s="1" t="n">
        <f aca="false">VLOOKUP("CTR"&amp;N48,Cumul_par_Code_tarifaire!B$3:K$1003,2,0)</f>
        <v>0</v>
      </c>
      <c r="Q48" s="1" t="n">
        <f aca="false">IF(L48&lt;&gt;"",L$20,IF(M48&lt;&gt;"",M$20,VLOOKUP("CTR"&amp;N48,Cumul_par_Code_tarifaire!B$3:K$1003,9,0)))</f>
        <v>1008</v>
      </c>
      <c r="R48" s="1" t="n">
        <f aca="false">IF(OR(L48&lt;&gt;"",M48&lt;&gt;""),R$21,VLOOKUP("CTR"&amp;N48,Cumul_par_Code_tarifaire!B$3:K$1003,10,0))</f>
        <v>1.8</v>
      </c>
      <c r="V48" s="7"/>
      <c r="W48" s="7"/>
    </row>
    <row r="49" customFormat="false" ht="12.8" hidden="false" customHeight="false" outlineLevel="0" collapsed="false">
      <c r="A49" s="71" t="s">
        <v>87</v>
      </c>
      <c r="B49" s="72" t="s">
        <v>92</v>
      </c>
      <c r="C49" s="73"/>
      <c r="D49" s="38" t="str">
        <f aca="false">IF(L49=L$22,L$21,IF(M49=M$22,M$21,K49))</f>
        <v>G5</v>
      </c>
      <c r="E49" s="74" t="n">
        <f aca="false">Q49</f>
        <v>1008</v>
      </c>
      <c r="F49" s="21"/>
      <c r="G49" s="75" t="n">
        <f aca="false">R49</f>
        <v>1.8</v>
      </c>
      <c r="H49" s="75" t="n">
        <f aca="false">G49*C49</f>
        <v>0</v>
      </c>
      <c r="I49" s="1" t="s">
        <v>61</v>
      </c>
      <c r="K49" s="76" t="s">
        <v>62</v>
      </c>
      <c r="L49" s="40"/>
      <c r="M49" s="76"/>
      <c r="N49" s="76" t="n">
        <v>1008</v>
      </c>
      <c r="O49" s="77" t="n">
        <f aca="false">IF(AND(L49="",M49=""),N49,"")</f>
        <v>1008</v>
      </c>
      <c r="P49" s="1" t="n">
        <f aca="false">VLOOKUP("CTR"&amp;N49,Cumul_par_Code_tarifaire!B$3:K$1003,2,0)</f>
        <v>0</v>
      </c>
      <c r="Q49" s="1" t="n">
        <f aca="false">IF(L49&lt;&gt;"",L$20,IF(M49&lt;&gt;"",M$20,VLOOKUP("CTR"&amp;N49,Cumul_par_Code_tarifaire!B$3:K$1003,9,0)))</f>
        <v>1008</v>
      </c>
      <c r="R49" s="1" t="n">
        <f aca="false">IF(OR(L49&lt;&gt;"",M49&lt;&gt;""),R$21,VLOOKUP("CTR"&amp;N49,Cumul_par_Code_tarifaire!B$3:K$1003,10,0))</f>
        <v>1.8</v>
      </c>
      <c r="V49" s="7"/>
      <c r="W49" s="7"/>
    </row>
    <row r="50" customFormat="false" ht="12.8" hidden="false" customHeight="false" outlineLevel="0" collapsed="false">
      <c r="A50" s="71" t="s">
        <v>93</v>
      </c>
      <c r="B50" s="72" t="s">
        <v>94</v>
      </c>
      <c r="C50" s="73"/>
      <c r="D50" s="38" t="str">
        <f aca="false">IF(L50=L$22,L$21,IF(M50=M$22,M$21,K50))</f>
        <v>G5</v>
      </c>
      <c r="E50" s="74" t="n">
        <f aca="false">Q50</f>
        <v>1008</v>
      </c>
      <c r="F50" s="21"/>
      <c r="G50" s="75" t="n">
        <f aca="false">R50</f>
        <v>1.8</v>
      </c>
      <c r="H50" s="75" t="n">
        <f aca="false">G50*C50</f>
        <v>0</v>
      </c>
      <c r="I50" s="1" t="s">
        <v>61</v>
      </c>
      <c r="K50" s="76" t="s">
        <v>62</v>
      </c>
      <c r="L50" s="40"/>
      <c r="M50" s="76"/>
      <c r="N50" s="76" t="n">
        <v>1008</v>
      </c>
      <c r="O50" s="77" t="n">
        <f aca="false">IF(AND(L50="",M50=""),N50,"")</f>
        <v>1008</v>
      </c>
      <c r="P50" s="1" t="n">
        <f aca="false">VLOOKUP("CTR"&amp;N50,Cumul_par_Code_tarifaire!B$3:K$1003,2,0)</f>
        <v>0</v>
      </c>
      <c r="Q50" s="1" t="n">
        <f aca="false">IF(L50&lt;&gt;"",L$20,IF(M50&lt;&gt;"",M$20,VLOOKUP("CTR"&amp;N50,Cumul_par_Code_tarifaire!B$3:K$1003,9,0)))</f>
        <v>1008</v>
      </c>
      <c r="R50" s="1" t="n">
        <f aca="false">IF(OR(L50&lt;&gt;"",M50&lt;&gt;""),R$21,VLOOKUP("CTR"&amp;N50,Cumul_par_Code_tarifaire!B$3:K$1003,10,0))</f>
        <v>1.8</v>
      </c>
      <c r="V50" s="7"/>
      <c r="W50" s="7"/>
    </row>
    <row r="51" customFormat="false" ht="12.8" hidden="false" customHeight="false" outlineLevel="0" collapsed="false">
      <c r="A51" s="62" t="s">
        <v>95</v>
      </c>
      <c r="B51" s="63"/>
      <c r="C51" s="78"/>
      <c r="D51" s="65" t="n">
        <v>0</v>
      </c>
      <c r="E51" s="66"/>
      <c r="F51" s="67"/>
      <c r="G51" s="68"/>
      <c r="H51" s="68"/>
      <c r="I51" s="69"/>
      <c r="K51" s="79"/>
      <c r="L51" s="40"/>
      <c r="M51" s="79"/>
      <c r="N51" s="79"/>
      <c r="O51" s="77" t="n">
        <f aca="false">IF(AND(L51="",M51=""),N51,"")</f>
        <v>0</v>
      </c>
      <c r="P51" s="1" t="e">
        <f aca="false">VLOOKUP("CTR"&amp;N51,Cumul_par_Code_tarifaire!B$3:K$1003,2,0)</f>
        <v>#N/A</v>
      </c>
      <c r="Q51" s="1" t="e">
        <f aca="false">IF(L51&lt;&gt;"",L$20,IF(M51&lt;&gt;"",M$20,VLOOKUP("CTR"&amp;N51,Cumul_par_Code_tarifaire!B$3:K$1003,9,0)))</f>
        <v>#N/A</v>
      </c>
      <c r="R51" s="1" t="e">
        <f aca="false">IF(OR(L51&lt;&gt;"",M51&lt;&gt;""),R$21,VLOOKUP("CTR"&amp;N51,Cumul_par_Code_tarifaire!B$3:K$1003,10,0))</f>
        <v>#N/A</v>
      </c>
      <c r="V51" s="7"/>
      <c r="W51" s="7"/>
    </row>
    <row r="52" customFormat="false" ht="12.8" hidden="false" customHeight="false" outlineLevel="0" collapsed="false">
      <c r="A52" s="71" t="s">
        <v>96</v>
      </c>
      <c r="B52" s="72" t="s">
        <v>82</v>
      </c>
      <c r="C52" s="73"/>
      <c r="D52" s="38" t="str">
        <f aca="false">IF(L52=L$22,L$21,IF(M52=M$22,M$21,K52))</f>
        <v>G5</v>
      </c>
      <c r="E52" s="74" t="n">
        <f aca="false">Q52</f>
        <v>1010</v>
      </c>
      <c r="F52" s="21"/>
      <c r="G52" s="75" t="n">
        <f aca="false">R52</f>
        <v>2.1</v>
      </c>
      <c r="H52" s="75" t="n">
        <f aca="false">G52*C52</f>
        <v>0</v>
      </c>
      <c r="I52" s="1" t="s">
        <v>97</v>
      </c>
      <c r="K52" s="76" t="s">
        <v>62</v>
      </c>
      <c r="L52" s="40"/>
      <c r="M52" s="76"/>
      <c r="N52" s="76" t="n">
        <v>1010</v>
      </c>
      <c r="O52" s="77" t="n">
        <f aca="false">IF(AND(L52="",M52=""),N52,"")</f>
        <v>1010</v>
      </c>
      <c r="P52" s="1" t="n">
        <f aca="false">VLOOKUP("CTR"&amp;N52,Cumul_par_Code_tarifaire!B$3:K$1003,2,0)</f>
        <v>0</v>
      </c>
      <c r="Q52" s="1" t="n">
        <f aca="false">IF(L52&lt;&gt;"",L$20,IF(M52&lt;&gt;"",M$20,VLOOKUP("CTR"&amp;N52,Cumul_par_Code_tarifaire!B$3:K$1003,9,0)))</f>
        <v>1010</v>
      </c>
      <c r="R52" s="1" t="n">
        <f aca="false">IF(OR(L52&lt;&gt;"",M52&lt;&gt;""),R$21,VLOOKUP("CTR"&amp;N52,Cumul_par_Code_tarifaire!B$3:K$1003,10,0))</f>
        <v>2.1</v>
      </c>
      <c r="V52" s="7"/>
      <c r="W52" s="7"/>
    </row>
    <row r="53" customFormat="false" ht="12.8" hidden="false" customHeight="false" outlineLevel="0" collapsed="false">
      <c r="A53" s="71" t="s">
        <v>98</v>
      </c>
      <c r="B53" s="72" t="s">
        <v>99</v>
      </c>
      <c r="C53" s="73"/>
      <c r="D53" s="38" t="str">
        <f aca="false">IF(L53=L$22,L$21,IF(M53=M$22,M$21,K53))</f>
        <v>G5</v>
      </c>
      <c r="E53" s="74" t="n">
        <f aca="false">Q53</f>
        <v>1010</v>
      </c>
      <c r="F53" s="21"/>
      <c r="G53" s="75" t="n">
        <f aca="false">R53</f>
        <v>2.1</v>
      </c>
      <c r="H53" s="75" t="n">
        <f aca="false">G53*C53</f>
        <v>0</v>
      </c>
      <c r="I53" s="1" t="s">
        <v>97</v>
      </c>
      <c r="K53" s="76" t="s">
        <v>62</v>
      </c>
      <c r="L53" s="40"/>
      <c r="M53" s="76"/>
      <c r="N53" s="76" t="n">
        <v>1010</v>
      </c>
      <c r="O53" s="77" t="n">
        <f aca="false">IF(AND(L53="",M53=""),N53,"")</f>
        <v>1010</v>
      </c>
      <c r="P53" s="1" t="n">
        <f aca="false">VLOOKUP("CTR"&amp;N53,Cumul_par_Code_tarifaire!B$3:K$1003,2,0)</f>
        <v>0</v>
      </c>
      <c r="Q53" s="1" t="n">
        <f aca="false">IF(L53&lt;&gt;"",L$20,IF(M53&lt;&gt;"",M$20,VLOOKUP("CTR"&amp;N53,Cumul_par_Code_tarifaire!B$3:K$1003,9,0)))</f>
        <v>1010</v>
      </c>
      <c r="R53" s="1" t="n">
        <f aca="false">IF(OR(L53&lt;&gt;"",M53&lt;&gt;""),R$21,VLOOKUP("CTR"&amp;N53,Cumul_par_Code_tarifaire!B$3:K$1003,10,0))</f>
        <v>2.1</v>
      </c>
      <c r="V53" s="7"/>
      <c r="W53" s="7"/>
    </row>
    <row r="54" customFormat="false" ht="12.8" hidden="false" customHeight="false" outlineLevel="0" collapsed="false">
      <c r="A54" s="62" t="s">
        <v>100</v>
      </c>
      <c r="B54" s="63"/>
      <c r="C54" s="78"/>
      <c r="D54" s="65" t="n">
        <v>0</v>
      </c>
      <c r="E54" s="66"/>
      <c r="F54" s="67"/>
      <c r="G54" s="68"/>
      <c r="H54" s="68"/>
      <c r="I54" s="69"/>
      <c r="K54" s="79"/>
      <c r="L54" s="40"/>
      <c r="M54" s="79"/>
      <c r="N54" s="79"/>
      <c r="O54" s="77" t="n">
        <f aca="false">IF(AND(L54="",M54=""),N54,"")</f>
        <v>0</v>
      </c>
      <c r="P54" s="1" t="e">
        <f aca="false">VLOOKUP("CTR"&amp;N54,Cumul_par_Code_tarifaire!B$3:K$1003,2,0)</f>
        <v>#N/A</v>
      </c>
      <c r="Q54" s="1" t="e">
        <f aca="false">IF(L54&lt;&gt;"",L$20,IF(M54&lt;&gt;"",M$20,VLOOKUP("CTR"&amp;N54,Cumul_par_Code_tarifaire!B$3:K$1003,9,0)))</f>
        <v>#N/A</v>
      </c>
      <c r="R54" s="1" t="e">
        <f aca="false">IF(OR(L54&lt;&gt;"",M54&lt;&gt;""),R$21,VLOOKUP("CTR"&amp;N54,Cumul_par_Code_tarifaire!B$3:K$1003,10,0))</f>
        <v>#N/A</v>
      </c>
      <c r="V54" s="7"/>
      <c r="W54" s="7"/>
    </row>
    <row r="55" customFormat="false" ht="12.8" hidden="false" customHeight="false" outlineLevel="0" collapsed="false">
      <c r="A55" s="71" t="s">
        <v>101</v>
      </c>
      <c r="B55" s="72" t="s">
        <v>60</v>
      </c>
      <c r="C55" s="73"/>
      <c r="D55" s="38" t="str">
        <f aca="false">IF(L55=L$22,L$21,IF(M55=M$22,M$21,K55))</f>
        <v>G5</v>
      </c>
      <c r="E55" s="80" t="n">
        <f aca="false">Q55</f>
        <v>1011</v>
      </c>
      <c r="F55" s="21"/>
      <c r="G55" s="75" t="n">
        <f aca="false">R55</f>
        <v>3.6</v>
      </c>
      <c r="H55" s="75" t="n">
        <f aca="false">G55*C55</f>
        <v>0</v>
      </c>
      <c r="I55" s="1" t="s">
        <v>102</v>
      </c>
      <c r="K55" s="76" t="s">
        <v>62</v>
      </c>
      <c r="L55" s="40"/>
      <c r="M55" s="76"/>
      <c r="N55" s="76" t="n">
        <v>1011</v>
      </c>
      <c r="O55" s="77" t="n">
        <f aca="false">IF(AND(L55="",M55=""),N55,"")</f>
        <v>1011</v>
      </c>
      <c r="P55" s="1" t="n">
        <f aca="false">VLOOKUP("CTR"&amp;N55,Cumul_par_Code_tarifaire!B$3:K$1003,2,0)</f>
        <v>0</v>
      </c>
      <c r="Q55" s="1" t="n">
        <f aca="false">IF(L55&lt;&gt;"",L$20,IF(M55&lt;&gt;"",M$20,VLOOKUP("CTR"&amp;N55,Cumul_par_Code_tarifaire!B$3:K$1003,9,0)))</f>
        <v>1011</v>
      </c>
      <c r="R55" s="1" t="n">
        <f aca="false">IF(OR(L55&lt;&gt;"",M55&lt;&gt;""),R$21,VLOOKUP("CTR"&amp;N55,Cumul_par_Code_tarifaire!B$3:K$1003,10,0))</f>
        <v>3.6</v>
      </c>
      <c r="V55" s="7"/>
      <c r="W55" s="7"/>
    </row>
    <row r="56" customFormat="false" ht="12.8" hidden="false" customHeight="false" outlineLevel="0" collapsed="false">
      <c r="A56" s="71" t="s">
        <v>103</v>
      </c>
      <c r="B56" s="72" t="s">
        <v>104</v>
      </c>
      <c r="C56" s="73"/>
      <c r="D56" s="38" t="str">
        <f aca="false">IF(L56=L$22,L$21,IF(M56=M$22,M$21,K56))</f>
        <v>G5</v>
      </c>
      <c r="E56" s="80" t="n">
        <f aca="false">Q56</f>
        <v>1011</v>
      </c>
      <c r="F56" s="21"/>
      <c r="G56" s="75" t="n">
        <f aca="false">R56</f>
        <v>3.6</v>
      </c>
      <c r="H56" s="75" t="n">
        <f aca="false">G56*C56</f>
        <v>0</v>
      </c>
      <c r="I56" s="1" t="s">
        <v>102</v>
      </c>
      <c r="K56" s="76" t="s">
        <v>62</v>
      </c>
      <c r="L56" s="40"/>
      <c r="M56" s="76"/>
      <c r="N56" s="76" t="n">
        <v>1011</v>
      </c>
      <c r="O56" s="77" t="n">
        <f aca="false">IF(AND(L56="",M56=""),N56,"")</f>
        <v>1011</v>
      </c>
      <c r="P56" s="1" t="n">
        <f aca="false">VLOOKUP("CTR"&amp;N56,Cumul_par_Code_tarifaire!B$3:K$1003,2,0)</f>
        <v>0</v>
      </c>
      <c r="Q56" s="1" t="n">
        <f aca="false">IF(L56&lt;&gt;"",L$20,IF(M56&lt;&gt;"",M$20,VLOOKUP("CTR"&amp;N56,Cumul_par_Code_tarifaire!B$3:K$1003,9,0)))</f>
        <v>1011</v>
      </c>
      <c r="R56" s="1" t="n">
        <f aca="false">IF(OR(L56&lt;&gt;"",M56&lt;&gt;""),R$21,VLOOKUP("CTR"&amp;N56,Cumul_par_Code_tarifaire!B$3:K$1003,10,0))</f>
        <v>3.6</v>
      </c>
      <c r="V56" s="7"/>
    </row>
    <row r="57" customFormat="false" ht="12.8" hidden="false" customHeight="false" outlineLevel="0" collapsed="false">
      <c r="A57" s="71" t="s">
        <v>105</v>
      </c>
      <c r="B57" s="72" t="s">
        <v>106</v>
      </c>
      <c r="C57" s="73"/>
      <c r="D57" s="38" t="str">
        <f aca="false">IF(L57=L$22,L$21,IF(M57=M$22,M$21,K57))</f>
        <v>G5</v>
      </c>
      <c r="E57" s="80" t="n">
        <f aca="false">Q57</f>
        <v>1011</v>
      </c>
      <c r="F57" s="21"/>
      <c r="G57" s="75" t="n">
        <f aca="false">R57</f>
        <v>3.6</v>
      </c>
      <c r="H57" s="75" t="n">
        <f aca="false">G57*C57</f>
        <v>0</v>
      </c>
      <c r="I57" s="1" t="s">
        <v>102</v>
      </c>
      <c r="K57" s="76" t="s">
        <v>62</v>
      </c>
      <c r="L57" s="40"/>
      <c r="M57" s="76"/>
      <c r="N57" s="76" t="n">
        <v>1011</v>
      </c>
      <c r="O57" s="77" t="n">
        <f aca="false">IF(AND(L57="",M57=""),N57,"")</f>
        <v>1011</v>
      </c>
      <c r="P57" s="1" t="n">
        <f aca="false">VLOOKUP("CTR"&amp;N57,Cumul_par_Code_tarifaire!B$3:K$1003,2,0)</f>
        <v>0</v>
      </c>
      <c r="Q57" s="1" t="n">
        <f aca="false">IF(L57&lt;&gt;"",L$20,IF(M57&lt;&gt;"",M$20,VLOOKUP("CTR"&amp;N57,Cumul_par_Code_tarifaire!B$3:K$1003,9,0)))</f>
        <v>1011</v>
      </c>
      <c r="R57" s="1" t="n">
        <f aca="false">IF(OR(L57&lt;&gt;"",M57&lt;&gt;""),R$21,VLOOKUP("CTR"&amp;N57,Cumul_par_Code_tarifaire!B$3:K$1003,10,0))</f>
        <v>3.6</v>
      </c>
      <c r="V57" s="7"/>
    </row>
    <row r="58" customFormat="false" ht="12.8" hidden="false" customHeight="false" outlineLevel="0" collapsed="false">
      <c r="A58" s="71" t="s">
        <v>107</v>
      </c>
      <c r="B58" s="72" t="s">
        <v>108</v>
      </c>
      <c r="C58" s="73"/>
      <c r="D58" s="38" t="str">
        <f aca="false">IF(L58=L$22,L$21,IF(M58=M$22,M$21,K58))</f>
        <v>G5</v>
      </c>
      <c r="E58" s="80" t="n">
        <f aca="false">Q58</f>
        <v>1011</v>
      </c>
      <c r="F58" s="21"/>
      <c r="G58" s="75" t="n">
        <f aca="false">R58</f>
        <v>3.6</v>
      </c>
      <c r="H58" s="75" t="n">
        <f aca="false">G58*C58</f>
        <v>0</v>
      </c>
      <c r="I58" s="1" t="s">
        <v>102</v>
      </c>
      <c r="K58" s="76" t="s">
        <v>62</v>
      </c>
      <c r="L58" s="40"/>
      <c r="M58" s="81"/>
      <c r="N58" s="76" t="n">
        <v>1011</v>
      </c>
      <c r="O58" s="77" t="n">
        <f aca="false">IF(AND(L58="",M58=""),N58,"")</f>
        <v>1011</v>
      </c>
      <c r="P58" s="1" t="n">
        <f aca="false">VLOOKUP("CTR"&amp;N58,Cumul_par_Code_tarifaire!B$3:K$1003,2,0)</f>
        <v>0</v>
      </c>
      <c r="Q58" s="1" t="n">
        <f aca="false">IF(L58&lt;&gt;"",L$20,IF(M58&lt;&gt;"",M$20,VLOOKUP("CTR"&amp;N58,Cumul_par_Code_tarifaire!B$3:K$1003,9,0)))</f>
        <v>1011</v>
      </c>
      <c r="R58" s="1" t="n">
        <f aca="false">IF(OR(L58&lt;&gt;"",M58&lt;&gt;""),R$21,VLOOKUP("CTR"&amp;N58,Cumul_par_Code_tarifaire!B$3:K$1003,10,0))</f>
        <v>3.6</v>
      </c>
      <c r="V58" s="7"/>
    </row>
    <row r="59" customFormat="false" ht="12.8" hidden="true" customHeight="false" outlineLevel="0" collapsed="false">
      <c r="A59" s="71" t="s">
        <v>109</v>
      </c>
      <c r="B59" s="72" t="s">
        <v>110</v>
      </c>
      <c r="C59" s="73"/>
      <c r="D59" s="38" t="str">
        <f aca="false">IF(L59=L$22,L$21,IF(M59=M$22,M$21,K59))</f>
        <v>non dispo 2025</v>
      </c>
      <c r="E59" s="80" t="str">
        <f aca="false">Q59</f>
        <v>Nous Consulter</v>
      </c>
      <c r="F59" s="21"/>
      <c r="G59" s="75" t="n">
        <f aca="false">R59</f>
        <v>0</v>
      </c>
      <c r="H59" s="75" t="n">
        <f aca="false">G59*C59</f>
        <v>0</v>
      </c>
      <c r="I59" s="1" t="s">
        <v>102</v>
      </c>
      <c r="K59" s="76" t="s">
        <v>62</v>
      </c>
      <c r="L59" s="40" t="s">
        <v>34</v>
      </c>
      <c r="M59" s="76"/>
      <c r="N59" s="76" t="n">
        <v>1011</v>
      </c>
      <c r="O59" s="77" t="str">
        <f aca="false">IF(AND(L59="",M59=""),N59,"")</f>
        <v/>
      </c>
      <c r="P59" s="1" t="n">
        <f aca="false">VLOOKUP("CTR"&amp;N59,Cumul_par_Code_tarifaire!B$3:K$1003,2,0)</f>
        <v>0</v>
      </c>
      <c r="Q59" s="1" t="str">
        <f aca="false">IF(L59&lt;&gt;"",L$20,IF(M59&lt;&gt;"",M$20,VLOOKUP("CTR"&amp;N59,Cumul_par_Code_tarifaire!B$3:K$1003,9,0)))</f>
        <v>Nous Consulter</v>
      </c>
      <c r="R59" s="1" t="n">
        <f aca="false">IF(OR(L59&lt;&gt;"",M59&lt;&gt;""),R$21,VLOOKUP("CTR"&amp;N59,Cumul_par_Code_tarifaire!B$3:K$1003,10,0))</f>
        <v>0</v>
      </c>
      <c r="V59" s="7"/>
    </row>
    <row r="60" customFormat="false" ht="12.8" hidden="false" customHeight="false" outlineLevel="0" collapsed="false">
      <c r="A60" s="71" t="s">
        <v>111</v>
      </c>
      <c r="B60" s="72" t="s">
        <v>60</v>
      </c>
      <c r="C60" s="73"/>
      <c r="D60" s="38" t="str">
        <f aca="false">IF(L60=L$22,L$21,IF(M60=M$22,M$21,K60))</f>
        <v>G5</v>
      </c>
      <c r="E60" s="80" t="n">
        <f aca="false">Q60</f>
        <v>1011</v>
      </c>
      <c r="F60" s="21"/>
      <c r="G60" s="75" t="n">
        <f aca="false">R60</f>
        <v>3.6</v>
      </c>
      <c r="H60" s="75" t="n">
        <f aca="false">G60*C60</f>
        <v>0</v>
      </c>
      <c r="I60" s="1" t="s">
        <v>102</v>
      </c>
      <c r="K60" s="76" t="s">
        <v>62</v>
      </c>
      <c r="L60" s="40"/>
      <c r="M60" s="76"/>
      <c r="N60" s="76" t="n">
        <v>1011</v>
      </c>
      <c r="O60" s="77" t="n">
        <f aca="false">IF(AND(L60="",M60=""),N60,"")</f>
        <v>1011</v>
      </c>
      <c r="P60" s="1" t="n">
        <f aca="false">VLOOKUP("CTR"&amp;N60,Cumul_par_Code_tarifaire!B$3:K$1003,2,0)</f>
        <v>0</v>
      </c>
      <c r="Q60" s="1" t="n">
        <f aca="false">IF(L60&lt;&gt;"",L$20,IF(M60&lt;&gt;"",M$20,VLOOKUP("CTR"&amp;N60,Cumul_par_Code_tarifaire!B$3:K$1003,9,0)))</f>
        <v>1011</v>
      </c>
      <c r="R60" s="1" t="n">
        <f aca="false">IF(OR(L60&lt;&gt;"",M60&lt;&gt;""),R$21,VLOOKUP("CTR"&amp;N60,Cumul_par_Code_tarifaire!B$3:K$1003,10,0))</f>
        <v>3.6</v>
      </c>
      <c r="S60" s="5"/>
      <c r="T60" s="5"/>
      <c r="V60" s="7"/>
    </row>
    <row r="61" customFormat="false" ht="12.8" hidden="false" customHeight="false" outlineLevel="0" collapsed="false">
      <c r="A61" s="71" t="s">
        <v>75</v>
      </c>
      <c r="B61" s="72" t="s">
        <v>112</v>
      </c>
      <c r="C61" s="73"/>
      <c r="D61" s="38" t="str">
        <f aca="false">IF(L61=L$22,L$21,IF(M61=M$22,M$21,K61))</f>
        <v>G5</v>
      </c>
      <c r="E61" s="80" t="n">
        <f aca="false">Q61</f>
        <v>1011</v>
      </c>
      <c r="F61" s="21"/>
      <c r="G61" s="75" t="n">
        <f aca="false">R61</f>
        <v>3.6</v>
      </c>
      <c r="H61" s="75" t="n">
        <f aca="false">G61*C61</f>
        <v>0</v>
      </c>
      <c r="I61" s="1" t="s">
        <v>102</v>
      </c>
      <c r="K61" s="76" t="s">
        <v>62</v>
      </c>
      <c r="L61" s="40"/>
      <c r="M61" s="76"/>
      <c r="N61" s="76" t="n">
        <v>1011</v>
      </c>
      <c r="O61" s="77" t="n">
        <f aca="false">IF(AND(L61="",M61=""),N61,"")</f>
        <v>1011</v>
      </c>
      <c r="P61" s="1" t="n">
        <f aca="false">VLOOKUP("CTR"&amp;N61,Cumul_par_Code_tarifaire!B$3:K$1003,2,0)</f>
        <v>0</v>
      </c>
      <c r="Q61" s="1" t="n">
        <f aca="false">IF(L61&lt;&gt;"",L$20,IF(M61&lt;&gt;"",M$20,VLOOKUP("CTR"&amp;N61,Cumul_par_Code_tarifaire!B$3:K$1003,9,0)))</f>
        <v>1011</v>
      </c>
      <c r="R61" s="1" t="n">
        <f aca="false">IF(OR(L61&lt;&gt;"",M61&lt;&gt;""),R$21,VLOOKUP("CTR"&amp;N61,Cumul_par_Code_tarifaire!B$3:K$1003,10,0))</f>
        <v>3.6</v>
      </c>
      <c r="V61" s="7"/>
    </row>
    <row r="62" customFormat="false" ht="12.8" hidden="false" customHeight="false" outlineLevel="0" collapsed="false">
      <c r="A62" s="71" t="s">
        <v>113</v>
      </c>
      <c r="B62" s="72" t="s">
        <v>114</v>
      </c>
      <c r="C62" s="73"/>
      <c r="D62" s="38" t="str">
        <f aca="false">IF(L62=L$22,L$21,IF(M62=M$22,M$21,K62))</f>
        <v>G5</v>
      </c>
      <c r="E62" s="80" t="n">
        <f aca="false">Q62</f>
        <v>1011</v>
      </c>
      <c r="F62" s="21"/>
      <c r="G62" s="75" t="n">
        <f aca="false">R62</f>
        <v>3.6</v>
      </c>
      <c r="H62" s="75" t="n">
        <f aca="false">G62*C62</f>
        <v>0</v>
      </c>
      <c r="I62" s="1" t="s">
        <v>102</v>
      </c>
      <c r="K62" s="76" t="s">
        <v>62</v>
      </c>
      <c r="L62" s="40"/>
      <c r="M62" s="76"/>
      <c r="N62" s="76" t="n">
        <v>1011</v>
      </c>
      <c r="O62" s="77" t="n">
        <f aca="false">IF(AND(L62="",M62=""),N62,"")</f>
        <v>1011</v>
      </c>
      <c r="P62" s="1" t="n">
        <f aca="false">VLOOKUP("CTR"&amp;N62,Cumul_par_Code_tarifaire!B$3:K$1003,2,0)</f>
        <v>0</v>
      </c>
      <c r="Q62" s="1" t="n">
        <f aca="false">IF(L62&lt;&gt;"",L$20,IF(M62&lt;&gt;"",M$20,VLOOKUP("CTR"&amp;N62,Cumul_par_Code_tarifaire!B$3:K$1003,9,0)))</f>
        <v>1011</v>
      </c>
      <c r="R62" s="1" t="n">
        <f aca="false">IF(OR(L62&lt;&gt;"",M62&lt;&gt;""),R$21,VLOOKUP("CTR"&amp;N62,Cumul_par_Code_tarifaire!B$3:K$1003,10,0))</f>
        <v>3.6</v>
      </c>
      <c r="V62" s="7"/>
    </row>
    <row r="63" customFormat="false" ht="12.8" hidden="false" customHeight="false" outlineLevel="0" collapsed="false">
      <c r="A63" s="71" t="s">
        <v>115</v>
      </c>
      <c r="B63" s="72" t="s">
        <v>116</v>
      </c>
      <c r="C63" s="73"/>
      <c r="D63" s="38" t="str">
        <f aca="false">IF(L63=L$22,L$21,IF(M63=M$22,M$21,K63))</f>
        <v>G5</v>
      </c>
      <c r="E63" s="80" t="n">
        <f aca="false">Q63</f>
        <v>1011</v>
      </c>
      <c r="F63" s="21"/>
      <c r="G63" s="75" t="n">
        <f aca="false">R63</f>
        <v>3.6</v>
      </c>
      <c r="H63" s="75" t="n">
        <f aca="false">G63*C63</f>
        <v>0</v>
      </c>
      <c r="I63" s="1" t="s">
        <v>102</v>
      </c>
      <c r="K63" s="76" t="s">
        <v>62</v>
      </c>
      <c r="L63" s="40"/>
      <c r="M63" s="76"/>
      <c r="N63" s="76" t="n">
        <v>1011</v>
      </c>
      <c r="O63" s="77" t="n">
        <f aca="false">IF(AND(L63="",M63=""),N63,"")</f>
        <v>1011</v>
      </c>
      <c r="P63" s="1" t="n">
        <f aca="false">VLOOKUP("CTR"&amp;N63,Cumul_par_Code_tarifaire!B$3:K$1003,2,0)</f>
        <v>0</v>
      </c>
      <c r="Q63" s="1" t="n">
        <f aca="false">IF(L63&lt;&gt;"",L$20,IF(M63&lt;&gt;"",M$20,VLOOKUP("CTR"&amp;N63,Cumul_par_Code_tarifaire!B$3:K$1003,9,0)))</f>
        <v>1011</v>
      </c>
      <c r="R63" s="1" t="n">
        <f aca="false">IF(OR(L63&lt;&gt;"",M63&lt;&gt;""),R$21,VLOOKUP("CTR"&amp;N63,Cumul_par_Code_tarifaire!B$3:K$1003,10,0))</f>
        <v>3.6</v>
      </c>
      <c r="V63" s="7"/>
    </row>
    <row r="64" customFormat="false" ht="12.8" hidden="false" customHeight="false" outlineLevel="0" collapsed="false">
      <c r="A64" s="71" t="s">
        <v>117</v>
      </c>
      <c r="B64" s="72" t="s">
        <v>118</v>
      </c>
      <c r="C64" s="73"/>
      <c r="D64" s="38" t="str">
        <f aca="false">IF(L64=L$22,L$21,IF(M64=M$22,M$21,K64))</f>
        <v>G5</v>
      </c>
      <c r="E64" s="80" t="n">
        <f aca="false">Q64</f>
        <v>1011</v>
      </c>
      <c r="F64" s="21"/>
      <c r="G64" s="75" t="n">
        <f aca="false">R64</f>
        <v>3.6</v>
      </c>
      <c r="H64" s="75" t="n">
        <f aca="false">G64*C64</f>
        <v>0</v>
      </c>
      <c r="I64" s="1" t="s">
        <v>102</v>
      </c>
      <c r="K64" s="76" t="s">
        <v>62</v>
      </c>
      <c r="L64" s="40"/>
      <c r="M64" s="76"/>
      <c r="N64" s="76" t="n">
        <v>1011</v>
      </c>
      <c r="O64" s="77" t="n">
        <f aca="false">IF(AND(L64="",M64=""),N64,"")</f>
        <v>1011</v>
      </c>
      <c r="P64" s="1" t="n">
        <f aca="false">VLOOKUP("CTR"&amp;N64,Cumul_par_Code_tarifaire!B$3:K$1003,2,0)</f>
        <v>0</v>
      </c>
      <c r="Q64" s="1" t="n">
        <f aca="false">IF(L64&lt;&gt;"",L$20,IF(M64&lt;&gt;"",M$20,VLOOKUP("CTR"&amp;N64,Cumul_par_Code_tarifaire!B$3:K$1003,9,0)))</f>
        <v>1011</v>
      </c>
      <c r="R64" s="1" t="n">
        <f aca="false">IF(OR(L64&lt;&gt;"",M64&lt;&gt;""),R$21,VLOOKUP("CTR"&amp;N64,Cumul_par_Code_tarifaire!B$3:K$1003,10,0))</f>
        <v>3.6</v>
      </c>
      <c r="V64" s="7"/>
    </row>
    <row r="65" customFormat="false" ht="12.8" hidden="false" customHeight="false" outlineLevel="0" collapsed="false">
      <c r="A65" s="71" t="s">
        <v>119</v>
      </c>
      <c r="B65" s="72" t="s">
        <v>120</v>
      </c>
      <c r="C65" s="73"/>
      <c r="D65" s="38" t="str">
        <f aca="false">IF(L65=L$22,L$21,IF(M65=M$22,M$21,K65))</f>
        <v>G5</v>
      </c>
      <c r="E65" s="80" t="n">
        <f aca="false">Q65</f>
        <v>1011</v>
      </c>
      <c r="F65" s="21"/>
      <c r="G65" s="75" t="n">
        <f aca="false">R65</f>
        <v>3.6</v>
      </c>
      <c r="H65" s="75" t="n">
        <f aca="false">G65*C65</f>
        <v>0</v>
      </c>
      <c r="I65" s="1" t="s">
        <v>102</v>
      </c>
      <c r="K65" s="76" t="s">
        <v>62</v>
      </c>
      <c r="L65" s="40"/>
      <c r="M65" s="76"/>
      <c r="N65" s="76" t="n">
        <v>1011</v>
      </c>
      <c r="O65" s="77" t="n">
        <f aca="false">IF(AND(L65="",M65=""),N65,"")</f>
        <v>1011</v>
      </c>
      <c r="P65" s="1" t="n">
        <f aca="false">VLOOKUP("CTR"&amp;N65,Cumul_par_Code_tarifaire!B$3:K$1003,2,0)</f>
        <v>0</v>
      </c>
      <c r="Q65" s="1" t="n">
        <f aca="false">IF(L65&lt;&gt;"",L$20,IF(M65&lt;&gt;"",M$20,VLOOKUP("CTR"&amp;N65,Cumul_par_Code_tarifaire!B$3:K$1003,9,0)))</f>
        <v>1011</v>
      </c>
      <c r="R65" s="1" t="n">
        <f aca="false">IF(OR(L65&lt;&gt;"",M65&lt;&gt;""),R$21,VLOOKUP("CTR"&amp;N65,Cumul_par_Code_tarifaire!B$3:K$1003,10,0))</f>
        <v>3.6</v>
      </c>
      <c r="V65" s="7"/>
    </row>
    <row r="66" customFormat="false" ht="12.8" hidden="false" customHeight="false" outlineLevel="0" collapsed="false">
      <c r="A66" s="71" t="s">
        <v>121</v>
      </c>
      <c r="B66" s="72" t="s">
        <v>122</v>
      </c>
      <c r="C66" s="29"/>
      <c r="D66" s="38" t="str">
        <f aca="false">IF(L66=L$22,L$21,IF(M66=M$22,M$21,K66))</f>
        <v>G5</v>
      </c>
      <c r="E66" s="80" t="n">
        <f aca="false">Q66</f>
        <v>1011</v>
      </c>
      <c r="F66" s="21"/>
      <c r="G66" s="75" t="n">
        <f aca="false">R66</f>
        <v>3.6</v>
      </c>
      <c r="H66" s="75" t="n">
        <f aca="false">G66*C66</f>
        <v>0</v>
      </c>
      <c r="I66" s="1" t="s">
        <v>102</v>
      </c>
      <c r="K66" s="76" t="s">
        <v>62</v>
      </c>
      <c r="L66" s="40"/>
      <c r="M66" s="76"/>
      <c r="N66" s="76" t="n">
        <v>1011</v>
      </c>
      <c r="O66" s="77" t="n">
        <f aca="false">IF(AND(L66="",M66=""),N66,"")</f>
        <v>1011</v>
      </c>
      <c r="P66" s="1" t="n">
        <f aca="false">VLOOKUP("CTR"&amp;N66,Cumul_par_Code_tarifaire!B$3:K$1003,2,0)</f>
        <v>0</v>
      </c>
      <c r="Q66" s="1" t="n">
        <f aca="false">IF(L66&lt;&gt;"",L$20,IF(M66&lt;&gt;"",M$20,VLOOKUP("CTR"&amp;N66,Cumul_par_Code_tarifaire!B$3:K$1003,9,0)))</f>
        <v>1011</v>
      </c>
      <c r="R66" s="1" t="n">
        <f aca="false">IF(OR(L66&lt;&gt;"",M66&lt;&gt;""),R$21,VLOOKUP("CTR"&amp;N66,Cumul_par_Code_tarifaire!B$3:K$1003,10,0))</f>
        <v>3.6</v>
      </c>
      <c r="V66" s="7"/>
    </row>
    <row r="67" customFormat="false" ht="12.8" hidden="false" customHeight="false" outlineLevel="0" collapsed="false">
      <c r="A67" s="71" t="s">
        <v>123</v>
      </c>
      <c r="B67" s="72" t="s">
        <v>124</v>
      </c>
      <c r="C67" s="73"/>
      <c r="D67" s="38" t="str">
        <f aca="false">IF(L67=L$22,L$21,IF(M67=M$22,M$21,K67))</f>
        <v>G5</v>
      </c>
      <c r="E67" s="80" t="n">
        <f aca="false">Q67</f>
        <v>1011</v>
      </c>
      <c r="F67" s="21"/>
      <c r="G67" s="75" t="n">
        <f aca="false">R67</f>
        <v>3.6</v>
      </c>
      <c r="H67" s="75" t="n">
        <f aca="false">G67*C67</f>
        <v>0</v>
      </c>
      <c r="I67" s="1" t="s">
        <v>102</v>
      </c>
      <c r="K67" s="76" t="s">
        <v>62</v>
      </c>
      <c r="L67" s="40"/>
      <c r="M67" s="76"/>
      <c r="N67" s="76" t="n">
        <v>1011</v>
      </c>
      <c r="O67" s="77" t="n">
        <f aca="false">IF(AND(L67="",M67=""),N67,"")</f>
        <v>1011</v>
      </c>
      <c r="P67" s="1" t="n">
        <f aca="false">VLOOKUP("CTR"&amp;N67,Cumul_par_Code_tarifaire!B$3:K$1003,2,0)</f>
        <v>0</v>
      </c>
      <c r="Q67" s="1" t="n">
        <f aca="false">IF(L67&lt;&gt;"",L$20,IF(M67&lt;&gt;"",M$20,VLOOKUP("CTR"&amp;N67,Cumul_par_Code_tarifaire!B$3:K$1003,9,0)))</f>
        <v>1011</v>
      </c>
      <c r="R67" s="1" t="n">
        <f aca="false">IF(OR(L67&lt;&gt;"",M67&lt;&gt;""),R$21,VLOOKUP("CTR"&amp;N67,Cumul_par_Code_tarifaire!B$3:K$1003,10,0))</f>
        <v>3.6</v>
      </c>
      <c r="V67" s="7"/>
    </row>
    <row r="68" customFormat="false" ht="12.8" hidden="false" customHeight="false" outlineLevel="0" collapsed="false">
      <c r="A68" s="71" t="s">
        <v>123</v>
      </c>
      <c r="B68" s="72" t="s">
        <v>60</v>
      </c>
      <c r="C68" s="73"/>
      <c r="D68" s="38" t="str">
        <f aca="false">IF(L68=L$22,L$21,IF(M68=M$22,M$21,K68))</f>
        <v>G5</v>
      </c>
      <c r="E68" s="80" t="n">
        <f aca="false">Q68</f>
        <v>1011</v>
      </c>
      <c r="F68" s="21"/>
      <c r="G68" s="75" t="n">
        <f aca="false">R68</f>
        <v>3.6</v>
      </c>
      <c r="H68" s="75" t="n">
        <f aca="false">G68*C68</f>
        <v>0</v>
      </c>
      <c r="I68" s="1" t="s">
        <v>102</v>
      </c>
      <c r="K68" s="76" t="s">
        <v>62</v>
      </c>
      <c r="L68" s="40"/>
      <c r="M68" s="76"/>
      <c r="N68" s="76" t="n">
        <v>1011</v>
      </c>
      <c r="O68" s="77" t="n">
        <f aca="false">IF(AND(L68="",M68=""),N68,"")</f>
        <v>1011</v>
      </c>
      <c r="P68" s="1" t="n">
        <f aca="false">VLOOKUP("CTR"&amp;N68,Cumul_par_Code_tarifaire!B$3:K$1003,2,0)</f>
        <v>0</v>
      </c>
      <c r="Q68" s="1" t="n">
        <f aca="false">IF(L68&lt;&gt;"",L$20,IF(M68&lt;&gt;"",M$20,VLOOKUP("CTR"&amp;N68,Cumul_par_Code_tarifaire!B$3:K$1003,9,0)))</f>
        <v>1011</v>
      </c>
      <c r="R68" s="1" t="n">
        <f aca="false">IF(OR(L68&lt;&gt;"",M68&lt;&gt;""),R$21,VLOOKUP("CTR"&amp;N68,Cumul_par_Code_tarifaire!B$3:K$1003,10,0))</f>
        <v>3.6</v>
      </c>
      <c r="V68" s="7"/>
    </row>
    <row r="69" customFormat="false" ht="12.8" hidden="false" customHeight="false" outlineLevel="0" collapsed="false">
      <c r="A69" s="71" t="s">
        <v>125</v>
      </c>
      <c r="B69" s="72" t="s">
        <v>60</v>
      </c>
      <c r="C69" s="73"/>
      <c r="D69" s="38" t="str">
        <f aca="false">IF(L69=L$22,L$21,IF(M69=M$22,M$21,K69))</f>
        <v>G5</v>
      </c>
      <c r="E69" s="80" t="n">
        <f aca="false">Q69</f>
        <v>1011</v>
      </c>
      <c r="F69" s="21"/>
      <c r="G69" s="75" t="n">
        <f aca="false">R69</f>
        <v>3.6</v>
      </c>
      <c r="H69" s="75" t="n">
        <f aca="false">G69*C69</f>
        <v>0</v>
      </c>
      <c r="I69" s="1" t="s">
        <v>102</v>
      </c>
      <c r="K69" s="76" t="s">
        <v>62</v>
      </c>
      <c r="L69" s="40"/>
      <c r="M69" s="76"/>
      <c r="N69" s="76" t="n">
        <v>1011</v>
      </c>
      <c r="O69" s="77" t="n">
        <f aca="false">IF(AND(L69="",M69=""),N69,"")</f>
        <v>1011</v>
      </c>
      <c r="P69" s="1" t="n">
        <f aca="false">VLOOKUP("CTR"&amp;N69,Cumul_par_Code_tarifaire!B$3:K$1003,2,0)</f>
        <v>0</v>
      </c>
      <c r="Q69" s="1" t="n">
        <f aca="false">IF(L69&lt;&gt;"",L$20,IF(M69&lt;&gt;"",M$20,VLOOKUP("CTR"&amp;N69,Cumul_par_Code_tarifaire!B$3:K$1003,9,0)))</f>
        <v>1011</v>
      </c>
      <c r="R69" s="1" t="n">
        <f aca="false">IF(OR(L69&lt;&gt;"",M69&lt;&gt;""),R$21,VLOOKUP("CTR"&amp;N69,Cumul_par_Code_tarifaire!B$3:K$1003,10,0))</f>
        <v>3.6</v>
      </c>
      <c r="V69" s="7"/>
    </row>
    <row r="70" customFormat="false" ht="12.8" hidden="false" customHeight="false" outlineLevel="0" collapsed="false">
      <c r="A70" s="71" t="s">
        <v>126</v>
      </c>
      <c r="B70" s="72" t="s">
        <v>60</v>
      </c>
      <c r="C70" s="73"/>
      <c r="D70" s="38" t="str">
        <f aca="false">IF(L70=L$22,L$21,IF(M70=M$22,M$21,K70))</f>
        <v>G5</v>
      </c>
      <c r="E70" s="80" t="n">
        <f aca="false">Q70</f>
        <v>1011</v>
      </c>
      <c r="F70" s="21"/>
      <c r="G70" s="75" t="n">
        <f aca="false">R70</f>
        <v>3.6</v>
      </c>
      <c r="H70" s="75" t="n">
        <f aca="false">G70*C70</f>
        <v>0</v>
      </c>
      <c r="I70" s="1" t="s">
        <v>102</v>
      </c>
      <c r="K70" s="76" t="s">
        <v>62</v>
      </c>
      <c r="L70" s="40"/>
      <c r="M70" s="76"/>
      <c r="N70" s="76" t="n">
        <v>1011</v>
      </c>
      <c r="O70" s="77" t="n">
        <f aca="false">IF(AND(L70="",M70=""),N70,"")</f>
        <v>1011</v>
      </c>
      <c r="P70" s="1" t="n">
        <f aca="false">VLOOKUP("CTR"&amp;N70,Cumul_par_Code_tarifaire!B$3:K$1003,2,0)</f>
        <v>0</v>
      </c>
      <c r="Q70" s="1" t="n">
        <f aca="false">IF(L70&lt;&gt;"",L$20,IF(M70&lt;&gt;"",M$20,VLOOKUP("CTR"&amp;N70,Cumul_par_Code_tarifaire!B$3:K$1003,9,0)))</f>
        <v>1011</v>
      </c>
      <c r="R70" s="1" t="n">
        <f aca="false">IF(OR(L70&lt;&gt;"",M70&lt;&gt;""),R$21,VLOOKUP("CTR"&amp;N70,Cumul_par_Code_tarifaire!B$3:K$1003,10,0))</f>
        <v>3.6</v>
      </c>
      <c r="V70" s="7"/>
    </row>
    <row r="71" customFormat="false" ht="12.8" hidden="false" customHeight="false" outlineLevel="0" collapsed="false">
      <c r="A71" s="71" t="s">
        <v>127</v>
      </c>
      <c r="B71" s="72" t="s">
        <v>128</v>
      </c>
      <c r="C71" s="73"/>
      <c r="D71" s="38" t="str">
        <f aca="false">IF(L71=L$22,L$21,IF(M71=M$22,M$21,K71))</f>
        <v>G5</v>
      </c>
      <c r="E71" s="80" t="n">
        <f aca="false">Q71</f>
        <v>1011</v>
      </c>
      <c r="F71" s="23"/>
      <c r="G71" s="75" t="n">
        <f aca="false">R71</f>
        <v>3.6</v>
      </c>
      <c r="H71" s="75" t="n">
        <f aca="false">G71*C71</f>
        <v>0</v>
      </c>
      <c r="I71" s="1" t="s">
        <v>102</v>
      </c>
      <c r="K71" s="76" t="s">
        <v>62</v>
      </c>
      <c r="L71" s="40"/>
      <c r="M71" s="76"/>
      <c r="N71" s="76" t="n">
        <v>1011</v>
      </c>
      <c r="O71" s="77" t="n">
        <f aca="false">IF(AND(L71="",M71=""),N71,"")</f>
        <v>1011</v>
      </c>
      <c r="P71" s="1" t="n">
        <f aca="false">VLOOKUP("CTR"&amp;N71,Cumul_par_Code_tarifaire!B$3:K$1003,2,0)</f>
        <v>0</v>
      </c>
      <c r="Q71" s="1" t="n">
        <f aca="false">IF(L71&lt;&gt;"",L$20,IF(M71&lt;&gt;"",M$20,VLOOKUP("CTR"&amp;N71,Cumul_par_Code_tarifaire!B$3:K$1003,9,0)))</f>
        <v>1011</v>
      </c>
      <c r="R71" s="1" t="n">
        <f aca="false">IF(OR(L71&lt;&gt;"",M71&lt;&gt;""),R$21,VLOOKUP("CTR"&amp;N71,Cumul_par_Code_tarifaire!B$3:K$1003,10,0))</f>
        <v>3.6</v>
      </c>
      <c r="V71" s="7"/>
    </row>
    <row r="72" customFormat="false" ht="12.8" hidden="false" customHeight="false" outlineLevel="0" collapsed="false">
      <c r="A72" s="71" t="s">
        <v>129</v>
      </c>
      <c r="B72" s="72" t="s">
        <v>130</v>
      </c>
      <c r="C72" s="73"/>
      <c r="D72" s="38" t="str">
        <f aca="false">IF(L72=L$22,L$21,IF(M72=M$22,M$21,K72))</f>
        <v>G5</v>
      </c>
      <c r="E72" s="80" t="n">
        <f aca="false">Q72</f>
        <v>1011</v>
      </c>
      <c r="F72" s="21"/>
      <c r="G72" s="75" t="n">
        <f aca="false">R72</f>
        <v>3.6</v>
      </c>
      <c r="H72" s="75" t="n">
        <f aca="false">G72*C72</f>
        <v>0</v>
      </c>
      <c r="I72" s="1" t="s">
        <v>102</v>
      </c>
      <c r="K72" s="76" t="s">
        <v>62</v>
      </c>
      <c r="L72" s="40"/>
      <c r="M72" s="76"/>
      <c r="N72" s="76" t="n">
        <v>1011</v>
      </c>
      <c r="O72" s="77" t="n">
        <f aca="false">IF(AND(L72="",M72=""),N72,"")</f>
        <v>1011</v>
      </c>
      <c r="P72" s="1" t="n">
        <f aca="false">VLOOKUP("CTR"&amp;N72,Cumul_par_Code_tarifaire!B$3:K$1003,2,0)</f>
        <v>0</v>
      </c>
      <c r="Q72" s="1" t="n">
        <f aca="false">IF(L72&lt;&gt;"",L$20,IF(M72&lt;&gt;"",M$20,VLOOKUP("CTR"&amp;N72,Cumul_par_Code_tarifaire!B$3:K$1003,9,0)))</f>
        <v>1011</v>
      </c>
      <c r="R72" s="1" t="n">
        <f aca="false">IF(OR(L72&lt;&gt;"",M72&lt;&gt;""),R$21,VLOOKUP("CTR"&amp;N72,Cumul_par_Code_tarifaire!B$3:K$1003,10,0))</f>
        <v>3.6</v>
      </c>
      <c r="V72" s="7"/>
    </row>
    <row r="73" customFormat="false" ht="12.8" hidden="false" customHeight="false" outlineLevel="0" collapsed="false">
      <c r="A73" s="71" t="s">
        <v>131</v>
      </c>
      <c r="B73" s="72" t="s">
        <v>78</v>
      </c>
      <c r="C73" s="73"/>
      <c r="D73" s="38" t="str">
        <f aca="false">IF(L73=L$22,L$21,IF(M73=M$22,M$21,K73))</f>
        <v>G5</v>
      </c>
      <c r="E73" s="80" t="n">
        <f aca="false">Q73</f>
        <v>1011</v>
      </c>
      <c r="F73" s="23"/>
      <c r="G73" s="75" t="n">
        <f aca="false">R73</f>
        <v>3.6</v>
      </c>
      <c r="H73" s="75" t="n">
        <f aca="false">G73*C73</f>
        <v>0</v>
      </c>
      <c r="I73" s="1" t="s">
        <v>102</v>
      </c>
      <c r="K73" s="76" t="s">
        <v>62</v>
      </c>
      <c r="L73" s="40"/>
      <c r="M73" s="76"/>
      <c r="N73" s="76" t="n">
        <v>1011</v>
      </c>
      <c r="O73" s="77" t="n">
        <f aca="false">IF(AND(L73="",M73=""),N73,"")</f>
        <v>1011</v>
      </c>
      <c r="P73" s="1" t="n">
        <f aca="false">VLOOKUP("CTR"&amp;N73,Cumul_par_Code_tarifaire!B$3:K$1003,2,0)</f>
        <v>0</v>
      </c>
      <c r="Q73" s="1" t="n">
        <f aca="false">IF(L73&lt;&gt;"",L$20,IF(M73&lt;&gt;"",M$20,VLOOKUP("CTR"&amp;N73,Cumul_par_Code_tarifaire!B$3:K$1003,9,0)))</f>
        <v>1011</v>
      </c>
      <c r="R73" s="1" t="n">
        <f aca="false">IF(OR(L73&lt;&gt;"",M73&lt;&gt;""),R$21,VLOOKUP("CTR"&amp;N73,Cumul_par_Code_tarifaire!B$3:K$1003,10,0))</f>
        <v>3.6</v>
      </c>
      <c r="V73" s="7"/>
    </row>
    <row r="74" customFormat="false" ht="12.8" hidden="false" customHeight="false" outlineLevel="0" collapsed="false">
      <c r="A74" s="71" t="s">
        <v>132</v>
      </c>
      <c r="B74" s="72" t="s">
        <v>133</v>
      </c>
      <c r="C74" s="73"/>
      <c r="D74" s="38" t="str">
        <f aca="false">IF(L74=L$22,L$21,IF(M74=M$22,M$21,K74))</f>
        <v>G5</v>
      </c>
      <c r="E74" s="80" t="n">
        <f aca="false">Q74</f>
        <v>1011</v>
      </c>
      <c r="F74" s="23"/>
      <c r="G74" s="75" t="n">
        <f aca="false">R74</f>
        <v>3.6</v>
      </c>
      <c r="H74" s="75" t="n">
        <f aca="false">G74*C74</f>
        <v>0</v>
      </c>
      <c r="I74" s="1" t="s">
        <v>102</v>
      </c>
      <c r="K74" s="76" t="s">
        <v>62</v>
      </c>
      <c r="L74" s="40"/>
      <c r="M74" s="76"/>
      <c r="N74" s="76" t="n">
        <v>1011</v>
      </c>
      <c r="O74" s="77" t="n">
        <f aca="false">IF(AND(L74="",M74=""),N74,"")</f>
        <v>1011</v>
      </c>
      <c r="P74" s="1" t="n">
        <f aca="false">VLOOKUP("CTR"&amp;N74,Cumul_par_Code_tarifaire!B$3:K$1003,2,0)</f>
        <v>0</v>
      </c>
      <c r="Q74" s="1" t="n">
        <f aca="false">IF(L74&lt;&gt;"",L$20,IF(M74&lt;&gt;"",M$20,VLOOKUP("CTR"&amp;N74,Cumul_par_Code_tarifaire!B$3:K$1003,9,0)))</f>
        <v>1011</v>
      </c>
      <c r="R74" s="1" t="n">
        <f aca="false">IF(OR(L74&lt;&gt;"",M74&lt;&gt;""),R$21,VLOOKUP("CTR"&amp;N74,Cumul_par_Code_tarifaire!B$3:K$1003,10,0))</f>
        <v>3.6</v>
      </c>
      <c r="V74" s="7"/>
    </row>
    <row r="75" customFormat="false" ht="12.8" hidden="false" customHeight="false" outlineLevel="0" collapsed="false">
      <c r="A75" s="71" t="s">
        <v>134</v>
      </c>
      <c r="B75" s="72" t="s">
        <v>135</v>
      </c>
      <c r="C75" s="73"/>
      <c r="D75" s="38" t="str">
        <f aca="false">IF(L75=L$22,L$21,IF(M75=M$22,M$21,K75))</f>
        <v>G5</v>
      </c>
      <c r="E75" s="80" t="n">
        <f aca="false">Q75</f>
        <v>1011</v>
      </c>
      <c r="F75" s="23"/>
      <c r="G75" s="75" t="n">
        <f aca="false">R75</f>
        <v>3.6</v>
      </c>
      <c r="H75" s="75" t="n">
        <f aca="false">G75*C75</f>
        <v>0</v>
      </c>
      <c r="I75" s="1" t="s">
        <v>102</v>
      </c>
      <c r="K75" s="76" t="s">
        <v>62</v>
      </c>
      <c r="L75" s="40"/>
      <c r="M75" s="76"/>
      <c r="N75" s="76" t="n">
        <v>1011</v>
      </c>
      <c r="O75" s="77" t="n">
        <f aca="false">IF(AND(L75="",M75=""),N75,"")</f>
        <v>1011</v>
      </c>
      <c r="P75" s="1" t="n">
        <f aca="false">VLOOKUP("CTR"&amp;N75,Cumul_par_Code_tarifaire!B$3:K$1003,2,0)</f>
        <v>0</v>
      </c>
      <c r="Q75" s="1" t="n">
        <f aca="false">IF(L75&lt;&gt;"",L$20,IF(M75&lt;&gt;"",M$20,VLOOKUP("CTR"&amp;N75,Cumul_par_Code_tarifaire!B$3:K$1003,9,0)))</f>
        <v>1011</v>
      </c>
      <c r="R75" s="1" t="n">
        <f aca="false">IF(OR(L75&lt;&gt;"",M75&lt;&gt;""),R$21,VLOOKUP("CTR"&amp;N75,Cumul_par_Code_tarifaire!B$3:K$1003,10,0))</f>
        <v>3.6</v>
      </c>
      <c r="V75" s="7"/>
    </row>
    <row r="76" customFormat="false" ht="12.8" hidden="false" customHeight="false" outlineLevel="0" collapsed="false">
      <c r="A76" s="71" t="s">
        <v>136</v>
      </c>
      <c r="B76" s="72" t="s">
        <v>137</v>
      </c>
      <c r="C76" s="73"/>
      <c r="D76" s="38" t="str">
        <f aca="false">IF(L76=L$22,L$21,IF(M76=M$22,M$21,K76))</f>
        <v>G5</v>
      </c>
      <c r="E76" s="80" t="n">
        <f aca="false">Q76</f>
        <v>1011</v>
      </c>
      <c r="F76" s="21"/>
      <c r="G76" s="75" t="n">
        <f aca="false">R76</f>
        <v>3.6</v>
      </c>
      <c r="H76" s="75" t="n">
        <f aca="false">G76*C76</f>
        <v>0</v>
      </c>
      <c r="I76" s="1" t="s">
        <v>102</v>
      </c>
      <c r="K76" s="76" t="s">
        <v>62</v>
      </c>
      <c r="L76" s="40"/>
      <c r="M76" s="76"/>
      <c r="N76" s="76" t="n">
        <v>1011</v>
      </c>
      <c r="O76" s="77" t="n">
        <f aca="false">IF(AND(L76="",M76=""),N76,"")</f>
        <v>1011</v>
      </c>
      <c r="P76" s="1" t="n">
        <f aca="false">VLOOKUP("CTR"&amp;N76,Cumul_par_Code_tarifaire!B$3:K$1003,2,0)</f>
        <v>0</v>
      </c>
      <c r="Q76" s="1" t="n">
        <f aca="false">IF(L76&lt;&gt;"",L$20,IF(M76&lt;&gt;"",M$20,VLOOKUP("CTR"&amp;N76,Cumul_par_Code_tarifaire!B$3:K$1003,9,0)))</f>
        <v>1011</v>
      </c>
      <c r="R76" s="1" t="n">
        <f aca="false">IF(OR(L76&lt;&gt;"",M76&lt;&gt;""),R$21,VLOOKUP("CTR"&amp;N76,Cumul_par_Code_tarifaire!B$3:K$1003,10,0))</f>
        <v>3.6</v>
      </c>
      <c r="V76" s="7"/>
    </row>
    <row r="77" customFormat="false" ht="12.8" hidden="false" customHeight="false" outlineLevel="0" collapsed="false">
      <c r="A77" s="71" t="s">
        <v>138</v>
      </c>
      <c r="B77" s="72" t="s">
        <v>139</v>
      </c>
      <c r="C77" s="73"/>
      <c r="D77" s="38" t="str">
        <f aca="false">IF(L77=L$22,L$21,IF(M77=M$22,M$21,K77))</f>
        <v>G5</v>
      </c>
      <c r="E77" s="80" t="n">
        <f aca="false">Q77</f>
        <v>1011</v>
      </c>
      <c r="F77" s="21"/>
      <c r="G77" s="75" t="n">
        <f aca="false">R77</f>
        <v>3.6</v>
      </c>
      <c r="H77" s="75" t="n">
        <f aca="false">G77*C77</f>
        <v>0</v>
      </c>
      <c r="I77" s="1" t="s">
        <v>102</v>
      </c>
      <c r="K77" s="76" t="s">
        <v>62</v>
      </c>
      <c r="L77" s="40"/>
      <c r="M77" s="76"/>
      <c r="N77" s="76" t="n">
        <v>1011</v>
      </c>
      <c r="O77" s="77" t="n">
        <f aca="false">IF(AND(L77="",M77=""),N77,"")</f>
        <v>1011</v>
      </c>
      <c r="P77" s="1" t="n">
        <f aca="false">VLOOKUP("CTR"&amp;N77,Cumul_par_Code_tarifaire!B$3:K$1003,2,0)</f>
        <v>0</v>
      </c>
      <c r="Q77" s="1" t="n">
        <f aca="false">IF(L77&lt;&gt;"",L$20,IF(M77&lt;&gt;"",M$20,VLOOKUP("CTR"&amp;N77,Cumul_par_Code_tarifaire!B$3:K$1003,9,0)))</f>
        <v>1011</v>
      </c>
      <c r="R77" s="1" t="n">
        <f aca="false">IF(OR(L77&lt;&gt;"",M77&lt;&gt;""),R$21,VLOOKUP("CTR"&amp;N77,Cumul_par_Code_tarifaire!B$3:K$1003,10,0))</f>
        <v>3.6</v>
      </c>
      <c r="V77" s="7"/>
    </row>
    <row r="78" customFormat="false" ht="12.8" hidden="false" customHeight="false" outlineLevel="0" collapsed="false">
      <c r="A78" s="71" t="s">
        <v>140</v>
      </c>
      <c r="B78" s="72" t="s">
        <v>141</v>
      </c>
      <c r="C78" s="73"/>
      <c r="D78" s="38" t="str">
        <f aca="false">IF(L78=L$22,L$21,IF(M78=M$22,M$21,K78))</f>
        <v>G5</v>
      </c>
      <c r="E78" s="80" t="n">
        <f aca="false">Q78</f>
        <v>1011</v>
      </c>
      <c r="F78" s="21"/>
      <c r="G78" s="75" t="n">
        <f aca="false">R78</f>
        <v>3.6</v>
      </c>
      <c r="H78" s="75" t="n">
        <f aca="false">G78*C78</f>
        <v>0</v>
      </c>
      <c r="I78" s="1" t="s">
        <v>102</v>
      </c>
      <c r="K78" s="76" t="s">
        <v>62</v>
      </c>
      <c r="L78" s="40"/>
      <c r="M78" s="76"/>
      <c r="N78" s="76" t="n">
        <v>1011</v>
      </c>
      <c r="O78" s="77" t="n">
        <f aca="false">IF(AND(L78="",M78=""),N78,"")</f>
        <v>1011</v>
      </c>
      <c r="P78" s="1" t="n">
        <f aca="false">VLOOKUP("CTR"&amp;N78,Cumul_par_Code_tarifaire!B$3:K$1003,2,0)</f>
        <v>0</v>
      </c>
      <c r="Q78" s="1" t="n">
        <f aca="false">IF(L78&lt;&gt;"",L$20,IF(M78&lt;&gt;"",M$20,VLOOKUP("CTR"&amp;N78,Cumul_par_Code_tarifaire!B$3:K$1003,9,0)))</f>
        <v>1011</v>
      </c>
      <c r="R78" s="1" t="n">
        <f aca="false">IF(OR(L78&lt;&gt;"",M78&lt;&gt;""),R$21,VLOOKUP("CTR"&amp;N78,Cumul_par_Code_tarifaire!B$3:K$1003,10,0))</f>
        <v>3.6</v>
      </c>
    </row>
    <row r="79" customFormat="false" ht="12.8" hidden="false" customHeight="false" outlineLevel="0" collapsed="false">
      <c r="A79" s="71" t="s">
        <v>142</v>
      </c>
      <c r="B79" s="72" t="s">
        <v>122</v>
      </c>
      <c r="C79" s="73"/>
      <c r="D79" s="38" t="str">
        <f aca="false">IF(L79=L$22,L$21,IF(M79=M$22,M$21,K79))</f>
        <v>G5</v>
      </c>
      <c r="E79" s="80" t="n">
        <f aca="false">Q79</f>
        <v>1011</v>
      </c>
      <c r="F79" s="21"/>
      <c r="G79" s="75" t="n">
        <f aca="false">R79</f>
        <v>3.6</v>
      </c>
      <c r="H79" s="75" t="n">
        <f aca="false">G79*C79</f>
        <v>0</v>
      </c>
      <c r="I79" s="1" t="s">
        <v>102</v>
      </c>
      <c r="K79" s="76" t="s">
        <v>62</v>
      </c>
      <c r="L79" s="40"/>
      <c r="M79" s="76"/>
      <c r="N79" s="76" t="n">
        <v>1011</v>
      </c>
      <c r="O79" s="77" t="n">
        <f aca="false">IF(AND(L79="",M79=""),N79,"")</f>
        <v>1011</v>
      </c>
      <c r="P79" s="1" t="n">
        <f aca="false">VLOOKUP("CTR"&amp;N79,Cumul_par_Code_tarifaire!B$3:K$1003,2,0)</f>
        <v>0</v>
      </c>
      <c r="Q79" s="1" t="n">
        <f aca="false">IF(L79&lt;&gt;"",L$20,IF(M79&lt;&gt;"",M$20,VLOOKUP("CTR"&amp;N79,Cumul_par_Code_tarifaire!B$3:K$1003,9,0)))</f>
        <v>1011</v>
      </c>
      <c r="R79" s="1" t="n">
        <f aca="false">IF(OR(L79&lt;&gt;"",M79&lt;&gt;""),R$21,VLOOKUP("CTR"&amp;N79,Cumul_par_Code_tarifaire!B$3:K$1003,10,0))</f>
        <v>3.6</v>
      </c>
    </row>
    <row r="80" customFormat="false" ht="12.8" hidden="false" customHeight="false" outlineLevel="0" collapsed="false">
      <c r="A80" s="71" t="s">
        <v>93</v>
      </c>
      <c r="B80" s="72" t="s">
        <v>135</v>
      </c>
      <c r="C80" s="73"/>
      <c r="D80" s="38" t="str">
        <f aca="false">IF(L80=L$22,L$21,IF(M80=M$22,M$21,K80))</f>
        <v>G5</v>
      </c>
      <c r="E80" s="80" t="n">
        <f aca="false">Q80</f>
        <v>1011</v>
      </c>
      <c r="F80" s="21"/>
      <c r="G80" s="75" t="n">
        <f aca="false">R80</f>
        <v>3.6</v>
      </c>
      <c r="H80" s="75" t="n">
        <f aca="false">G80*C80</f>
        <v>0</v>
      </c>
      <c r="I80" s="1" t="s">
        <v>102</v>
      </c>
      <c r="K80" s="76" t="s">
        <v>62</v>
      </c>
      <c r="L80" s="40"/>
      <c r="M80" s="76"/>
      <c r="N80" s="76" t="n">
        <v>1011</v>
      </c>
      <c r="O80" s="77" t="n">
        <f aca="false">IF(AND(L80="",M80=""),N80,"")</f>
        <v>1011</v>
      </c>
      <c r="P80" s="1" t="n">
        <f aca="false">VLOOKUP("CTR"&amp;N80,Cumul_par_Code_tarifaire!B$3:K$1003,2,0)</f>
        <v>0</v>
      </c>
      <c r="Q80" s="1" t="n">
        <f aca="false">IF(L80&lt;&gt;"",L$20,IF(M80&lt;&gt;"",M$20,VLOOKUP("CTR"&amp;N80,Cumul_par_Code_tarifaire!B$3:K$1003,9,0)))</f>
        <v>1011</v>
      </c>
      <c r="R80" s="1" t="n">
        <f aca="false">IF(OR(L80&lt;&gt;"",M80&lt;&gt;""),R$21,VLOOKUP("CTR"&amp;N80,Cumul_par_Code_tarifaire!B$3:K$1003,10,0))</f>
        <v>3.6</v>
      </c>
    </row>
    <row r="81" customFormat="false" ht="12.8" hidden="false" customHeight="false" outlineLevel="0" collapsed="false">
      <c r="A81" s="71" t="s">
        <v>98</v>
      </c>
      <c r="B81" s="72" t="s">
        <v>60</v>
      </c>
      <c r="C81" s="73"/>
      <c r="D81" s="38" t="str">
        <f aca="false">IF(L81=L$22,L$21,IF(M81=M$22,M$21,K81))</f>
        <v>G5</v>
      </c>
      <c r="E81" s="80" t="n">
        <f aca="false">Q81</f>
        <v>1011</v>
      </c>
      <c r="F81" s="21"/>
      <c r="G81" s="75" t="n">
        <f aca="false">R81</f>
        <v>3.6</v>
      </c>
      <c r="H81" s="75" t="n">
        <f aca="false">G81*C81</f>
        <v>0</v>
      </c>
      <c r="I81" s="1" t="s">
        <v>102</v>
      </c>
      <c r="K81" s="76" t="s">
        <v>62</v>
      </c>
      <c r="L81" s="40"/>
      <c r="M81" s="76"/>
      <c r="N81" s="76" t="n">
        <v>1011</v>
      </c>
      <c r="O81" s="77" t="n">
        <f aca="false">IF(AND(L81="",M81=""),N81,"")</f>
        <v>1011</v>
      </c>
      <c r="P81" s="1" t="n">
        <f aca="false">VLOOKUP("CTR"&amp;N81,Cumul_par_Code_tarifaire!B$3:K$1003,2,0)</f>
        <v>0</v>
      </c>
      <c r="Q81" s="1" t="n">
        <f aca="false">IF(L81&lt;&gt;"",L$20,IF(M81&lt;&gt;"",M$20,VLOOKUP("CTR"&amp;N81,Cumul_par_Code_tarifaire!B$3:K$1003,9,0)))</f>
        <v>1011</v>
      </c>
      <c r="R81" s="1" t="n">
        <f aca="false">IF(OR(L81&lt;&gt;"",M81&lt;&gt;""),R$21,VLOOKUP("CTR"&amp;N81,Cumul_par_Code_tarifaire!B$3:K$1003,10,0))</f>
        <v>3.6</v>
      </c>
    </row>
    <row r="82" customFormat="false" ht="12.8" hidden="false" customHeight="false" outlineLevel="0" collapsed="false">
      <c r="A82" s="71" t="s">
        <v>143</v>
      </c>
      <c r="B82" s="72" t="s">
        <v>118</v>
      </c>
      <c r="C82" s="73"/>
      <c r="D82" s="38" t="str">
        <f aca="false">IF(L82=L$22,L$21,IF(M82=M$22,M$21,K82))</f>
        <v>G5</v>
      </c>
      <c r="E82" s="80" t="n">
        <f aca="false">Q82</f>
        <v>1011</v>
      </c>
      <c r="F82" s="21"/>
      <c r="G82" s="75" t="n">
        <f aca="false">R82</f>
        <v>3.6</v>
      </c>
      <c r="H82" s="75" t="n">
        <f aca="false">G82*C82</f>
        <v>0</v>
      </c>
      <c r="I82" s="1" t="s">
        <v>102</v>
      </c>
      <c r="K82" s="76" t="s">
        <v>62</v>
      </c>
      <c r="L82" s="40"/>
      <c r="M82" s="76"/>
      <c r="N82" s="76" t="n">
        <v>1011</v>
      </c>
      <c r="O82" s="77" t="n">
        <f aca="false">IF(AND(L82="",M82=""),N82,"")</f>
        <v>1011</v>
      </c>
      <c r="P82" s="1" t="n">
        <f aca="false">VLOOKUP("CTR"&amp;N82,Cumul_par_Code_tarifaire!B$3:K$1003,2,0)</f>
        <v>0</v>
      </c>
      <c r="Q82" s="1" t="n">
        <f aca="false">IF(L82&lt;&gt;"",L$20,IF(M82&lt;&gt;"",M$20,VLOOKUP("CTR"&amp;N82,Cumul_par_Code_tarifaire!B$3:K$1003,9,0)))</f>
        <v>1011</v>
      </c>
      <c r="R82" s="1" t="n">
        <f aca="false">IF(OR(L82&lt;&gt;"",M82&lt;&gt;""),R$21,VLOOKUP("CTR"&amp;N82,Cumul_par_Code_tarifaire!B$3:K$1003,10,0))</f>
        <v>3.6</v>
      </c>
    </row>
    <row r="83" customFormat="false" ht="12.8" hidden="false" customHeight="false" outlineLevel="0" collapsed="false">
      <c r="A83" s="71" t="s">
        <v>144</v>
      </c>
      <c r="B83" s="72" t="s">
        <v>141</v>
      </c>
      <c r="C83" s="73"/>
      <c r="D83" s="38" t="str">
        <f aca="false">IF(L83=L$22,L$21,IF(M83=M$22,M$21,K83))</f>
        <v>G5</v>
      </c>
      <c r="E83" s="80" t="n">
        <f aca="false">Q83</f>
        <v>1011</v>
      </c>
      <c r="F83" s="21"/>
      <c r="G83" s="75" t="n">
        <f aca="false">R83</f>
        <v>3.6</v>
      </c>
      <c r="H83" s="75" t="n">
        <f aca="false">G83*C83</f>
        <v>0</v>
      </c>
      <c r="I83" s="1" t="s">
        <v>102</v>
      </c>
      <c r="K83" s="76" t="s">
        <v>62</v>
      </c>
      <c r="L83" s="40"/>
      <c r="M83" s="76"/>
      <c r="N83" s="76" t="n">
        <v>1011</v>
      </c>
      <c r="O83" s="77" t="n">
        <f aca="false">IF(AND(L83="",M83=""),N83,"")</f>
        <v>1011</v>
      </c>
      <c r="P83" s="1" t="n">
        <f aca="false">VLOOKUP("CTR"&amp;N83,Cumul_par_Code_tarifaire!B$3:K$1003,2,0)</f>
        <v>0</v>
      </c>
      <c r="Q83" s="1" t="n">
        <f aca="false">IF(L83&lt;&gt;"",L$20,IF(M83&lt;&gt;"",M$20,VLOOKUP("CTR"&amp;N83,Cumul_par_Code_tarifaire!B$3:K$1003,9,0)))</f>
        <v>1011</v>
      </c>
      <c r="R83" s="1" t="n">
        <f aca="false">IF(OR(L83&lt;&gt;"",M83&lt;&gt;""),R$21,VLOOKUP("CTR"&amp;N83,Cumul_par_Code_tarifaire!B$3:K$1003,10,0))</f>
        <v>3.6</v>
      </c>
    </row>
    <row r="84" customFormat="false" ht="12.8" hidden="false" customHeight="false" outlineLevel="0" collapsed="false">
      <c r="A84" s="71" t="s">
        <v>145</v>
      </c>
      <c r="B84" s="72" t="s">
        <v>60</v>
      </c>
      <c r="C84" s="73"/>
      <c r="D84" s="38" t="str">
        <f aca="false">IF(L84=L$22,L$21,IF(M84=M$22,M$21,K84))</f>
        <v>G5</v>
      </c>
      <c r="E84" s="80" t="n">
        <f aca="false">Q84</f>
        <v>1011</v>
      </c>
      <c r="F84" s="21"/>
      <c r="G84" s="75" t="n">
        <f aca="false">R84</f>
        <v>3.6</v>
      </c>
      <c r="H84" s="75" t="n">
        <f aca="false">G84*C84</f>
        <v>0</v>
      </c>
      <c r="I84" s="1" t="s">
        <v>102</v>
      </c>
      <c r="K84" s="76" t="s">
        <v>62</v>
      </c>
      <c r="L84" s="40"/>
      <c r="M84" s="76"/>
      <c r="N84" s="76" t="n">
        <v>1011</v>
      </c>
      <c r="O84" s="77" t="n">
        <f aca="false">IF(AND(L84="",M84=""),N84,"")</f>
        <v>1011</v>
      </c>
      <c r="P84" s="1" t="n">
        <f aca="false">VLOOKUP("CTR"&amp;N84,Cumul_par_Code_tarifaire!B$3:K$1003,2,0)</f>
        <v>0</v>
      </c>
      <c r="Q84" s="1" t="n">
        <f aca="false">IF(L84&lt;&gt;"",L$20,IF(M84&lt;&gt;"",M$20,VLOOKUP("CTR"&amp;N84,Cumul_par_Code_tarifaire!B$3:K$1003,9,0)))</f>
        <v>1011</v>
      </c>
      <c r="R84" s="1" t="n">
        <f aca="false">IF(OR(L84&lt;&gt;"",M84&lt;&gt;""),R$21,VLOOKUP("CTR"&amp;N84,Cumul_par_Code_tarifaire!B$3:K$1003,10,0))</f>
        <v>3.6</v>
      </c>
    </row>
    <row r="85" customFormat="false" ht="12.8" hidden="false" customHeight="false" outlineLevel="0" collapsed="false">
      <c r="A85" s="62" t="s">
        <v>146</v>
      </c>
      <c r="B85" s="63"/>
      <c r="C85" s="78"/>
      <c r="D85" s="65" t="n">
        <v>0</v>
      </c>
      <c r="E85" s="66"/>
      <c r="F85" s="67"/>
      <c r="G85" s="68"/>
      <c r="H85" s="68"/>
      <c r="I85" s="69"/>
      <c r="K85" s="79"/>
      <c r="L85" s="40"/>
      <c r="M85" s="79"/>
      <c r="N85" s="79"/>
      <c r="O85" s="77" t="n">
        <f aca="false">IF(AND(L85="",M85=""),N85,"")</f>
        <v>0</v>
      </c>
      <c r="P85" s="1" t="e">
        <f aca="false">VLOOKUP("CTR"&amp;N85,Cumul_par_Code_tarifaire!B$3:K$1003,2,0)</f>
        <v>#N/A</v>
      </c>
      <c r="Q85" s="1" t="e">
        <f aca="false">IF(L85&lt;&gt;"",L$20,IF(M85&lt;&gt;"",M$20,VLOOKUP("CTR"&amp;N85,Cumul_par_Code_tarifaire!B$3:K$1003,9,0)))</f>
        <v>#N/A</v>
      </c>
      <c r="R85" s="1" t="e">
        <f aca="false">IF(OR(L85&lt;&gt;"",M85&lt;&gt;""),R$21,VLOOKUP("CTR"&amp;N85,Cumul_par_Code_tarifaire!B$3:K$1003,10,0))</f>
        <v>#N/A</v>
      </c>
    </row>
    <row r="86" customFormat="false" ht="12.8" hidden="false" customHeight="false" outlineLevel="0" collapsed="false">
      <c r="A86" s="71" t="s">
        <v>147</v>
      </c>
      <c r="B86" s="72" t="s">
        <v>148</v>
      </c>
      <c r="C86" s="73"/>
      <c r="D86" s="38" t="str">
        <f aca="false">IF(L86=L$22,L$21,IF(M86=M$22,M$21,K86))</f>
        <v>G5</v>
      </c>
      <c r="E86" s="80" t="n">
        <f aca="false">Q86</f>
        <v>1018</v>
      </c>
      <c r="F86" s="21"/>
      <c r="G86" s="75" t="n">
        <f aca="false">R86</f>
        <v>1.8</v>
      </c>
      <c r="H86" s="75" t="n">
        <f aca="false">G86*C86</f>
        <v>0</v>
      </c>
      <c r="I86" s="1" t="s">
        <v>149</v>
      </c>
      <c r="K86" s="76" t="s">
        <v>62</v>
      </c>
      <c r="L86" s="40"/>
      <c r="M86" s="76"/>
      <c r="N86" s="76" t="n">
        <v>1018</v>
      </c>
      <c r="O86" s="77" t="n">
        <f aca="false">IF(AND(L86="",M86=""),N86,"")</f>
        <v>1018</v>
      </c>
      <c r="P86" s="1" t="n">
        <f aca="false">VLOOKUP("CTR"&amp;N86,Cumul_par_Code_tarifaire!B$3:K$1003,2,0)</f>
        <v>0</v>
      </c>
      <c r="Q86" s="1" t="n">
        <f aca="false">IF(L86&lt;&gt;"",L$20,IF(M86&lt;&gt;"",M$20,VLOOKUP("CTR"&amp;N86,Cumul_par_Code_tarifaire!B$3:K$1003,9,0)))</f>
        <v>1018</v>
      </c>
      <c r="R86" s="1" t="n">
        <f aca="false">IF(OR(L86&lt;&gt;"",M86&lt;&gt;""),R$21,VLOOKUP("CTR"&amp;N86,Cumul_par_Code_tarifaire!B$3:K$1003,10,0))</f>
        <v>1.8</v>
      </c>
    </row>
    <row r="87" customFormat="false" ht="12.8" hidden="false" customHeight="false" outlineLevel="0" collapsed="false">
      <c r="A87" s="71" t="s">
        <v>147</v>
      </c>
      <c r="B87" s="72" t="s">
        <v>150</v>
      </c>
      <c r="C87" s="73"/>
      <c r="D87" s="38" t="str">
        <f aca="false">IF(L87=L$22,L$21,IF(M87=M$22,M$21,K87))</f>
        <v>G5</v>
      </c>
      <c r="E87" s="80" t="n">
        <f aca="false">Q87</f>
        <v>1018</v>
      </c>
      <c r="F87" s="21"/>
      <c r="G87" s="75" t="n">
        <f aca="false">R87</f>
        <v>1.8</v>
      </c>
      <c r="H87" s="75" t="n">
        <f aca="false">G87*C87</f>
        <v>0</v>
      </c>
      <c r="I87" s="1" t="s">
        <v>149</v>
      </c>
      <c r="K87" s="76" t="s">
        <v>62</v>
      </c>
      <c r="L87" s="40"/>
      <c r="M87" s="76"/>
      <c r="N87" s="76" t="n">
        <v>1018</v>
      </c>
      <c r="O87" s="77" t="n">
        <f aca="false">IF(AND(L87="",M87=""),N87,"")</f>
        <v>1018</v>
      </c>
      <c r="P87" s="1" t="n">
        <f aca="false">VLOOKUP("CTR"&amp;N87,Cumul_par_Code_tarifaire!B$3:K$1003,2,0)</f>
        <v>0</v>
      </c>
      <c r="Q87" s="1" t="n">
        <f aca="false">IF(L87&lt;&gt;"",L$20,IF(M87&lt;&gt;"",M$20,VLOOKUP("CTR"&amp;N87,Cumul_par_Code_tarifaire!B$3:K$1003,9,0)))</f>
        <v>1018</v>
      </c>
      <c r="R87" s="1" t="n">
        <f aca="false">IF(OR(L87&lt;&gt;"",M87&lt;&gt;""),R$21,VLOOKUP("CTR"&amp;N87,Cumul_par_Code_tarifaire!B$3:K$1003,10,0))</f>
        <v>1.8</v>
      </c>
    </row>
    <row r="88" customFormat="false" ht="12.8" hidden="false" customHeight="false" outlineLevel="0" collapsed="false">
      <c r="A88" s="71" t="s">
        <v>147</v>
      </c>
      <c r="B88" s="72" t="s">
        <v>151</v>
      </c>
      <c r="C88" s="73"/>
      <c r="D88" s="38" t="str">
        <f aca="false">IF(L88=L$22,L$21,IF(M88=M$22,M$21,K88))</f>
        <v>G5</v>
      </c>
      <c r="E88" s="80" t="n">
        <f aca="false">Q88</f>
        <v>1018</v>
      </c>
      <c r="F88" s="21"/>
      <c r="G88" s="75" t="n">
        <f aca="false">R88</f>
        <v>1.8</v>
      </c>
      <c r="H88" s="75" t="n">
        <f aca="false">G88*C88</f>
        <v>0</v>
      </c>
      <c r="I88" s="1" t="s">
        <v>149</v>
      </c>
      <c r="K88" s="76" t="s">
        <v>62</v>
      </c>
      <c r="L88" s="40"/>
      <c r="M88" s="76"/>
      <c r="N88" s="76" t="n">
        <v>1018</v>
      </c>
      <c r="O88" s="77" t="n">
        <f aca="false">IF(AND(L88="",M88=""),N88,"")</f>
        <v>1018</v>
      </c>
      <c r="P88" s="1" t="n">
        <f aca="false">VLOOKUP("CTR"&amp;N88,Cumul_par_Code_tarifaire!B$3:K$1003,2,0)</f>
        <v>0</v>
      </c>
      <c r="Q88" s="1" t="n">
        <f aca="false">IF(L88&lt;&gt;"",L$20,IF(M88&lt;&gt;"",M$20,VLOOKUP("CTR"&amp;N88,Cumul_par_Code_tarifaire!B$3:K$1003,9,0)))</f>
        <v>1018</v>
      </c>
      <c r="R88" s="1" t="n">
        <f aca="false">IF(OR(L88&lt;&gt;"",M88&lt;&gt;""),R$21,VLOOKUP("CTR"&amp;N88,Cumul_par_Code_tarifaire!B$3:K$1003,10,0))</f>
        <v>1.8</v>
      </c>
    </row>
    <row r="89" customFormat="false" ht="12.8" hidden="true" customHeight="false" outlineLevel="0" collapsed="false">
      <c r="A89" s="71" t="s">
        <v>147</v>
      </c>
      <c r="B89" s="72" t="s">
        <v>152</v>
      </c>
      <c r="C89" s="73"/>
      <c r="D89" s="38" t="str">
        <f aca="false">IF(L89=L$22,L$21,IF(M89=M$22,M$21,K89))</f>
        <v>non dispo 2025</v>
      </c>
      <c r="E89" s="80" t="str">
        <f aca="false">Q89</f>
        <v>Nous Consulter</v>
      </c>
      <c r="F89" s="21"/>
      <c r="G89" s="75" t="n">
        <f aca="false">R89</f>
        <v>0</v>
      </c>
      <c r="H89" s="75" t="n">
        <f aca="false">G89*C89</f>
        <v>0</v>
      </c>
      <c r="I89" s="1" t="s">
        <v>149</v>
      </c>
      <c r="K89" s="76" t="s">
        <v>62</v>
      </c>
      <c r="L89" s="40" t="s">
        <v>34</v>
      </c>
      <c r="M89" s="76"/>
      <c r="N89" s="76" t="n">
        <v>1018</v>
      </c>
      <c r="O89" s="77" t="str">
        <f aca="false">IF(AND(L89="",M89=""),N89,"")</f>
        <v/>
      </c>
      <c r="P89" s="1" t="n">
        <f aca="false">VLOOKUP("CTR"&amp;N89,Cumul_par_Code_tarifaire!B$3:K$1003,2,0)</f>
        <v>0</v>
      </c>
      <c r="Q89" s="1" t="str">
        <f aca="false">IF(L89&lt;&gt;"",L$20,IF(M89&lt;&gt;"",M$20,VLOOKUP("CTR"&amp;N89,Cumul_par_Code_tarifaire!B$3:K$1003,9,0)))</f>
        <v>Nous Consulter</v>
      </c>
      <c r="R89" s="1" t="n">
        <f aca="false">IF(OR(L89&lt;&gt;"",M89&lt;&gt;""),R$21,VLOOKUP("CTR"&amp;N89,Cumul_par_Code_tarifaire!B$3:K$1003,10,0))</f>
        <v>0</v>
      </c>
      <c r="S89" s="5"/>
      <c r="T89" s="5"/>
      <c r="U89" s="5"/>
    </row>
    <row r="90" customFormat="false" ht="12.8" hidden="false" customHeight="false" outlineLevel="0" collapsed="false">
      <c r="A90" s="71" t="s">
        <v>153</v>
      </c>
      <c r="B90" s="72" t="s">
        <v>154</v>
      </c>
      <c r="C90" s="73"/>
      <c r="D90" s="38" t="str">
        <f aca="false">IF(L90=L$22,L$21,IF(M90=M$22,M$21,K90))</f>
        <v>G5</v>
      </c>
      <c r="E90" s="80" t="n">
        <f aca="false">Q90</f>
        <v>1018</v>
      </c>
      <c r="F90" s="21"/>
      <c r="G90" s="75" t="n">
        <f aca="false">R90</f>
        <v>1.8</v>
      </c>
      <c r="H90" s="75" t="n">
        <f aca="false">G90*C90</f>
        <v>0</v>
      </c>
      <c r="I90" s="1" t="s">
        <v>149</v>
      </c>
      <c r="K90" s="76" t="s">
        <v>62</v>
      </c>
      <c r="L90" s="40"/>
      <c r="M90" s="76"/>
      <c r="N90" s="76" t="n">
        <v>1018</v>
      </c>
      <c r="O90" s="77" t="n">
        <f aca="false">IF(AND(L90="",M90=""),N90,"")</f>
        <v>1018</v>
      </c>
      <c r="P90" s="1" t="n">
        <f aca="false">VLOOKUP("CTR"&amp;N90,Cumul_par_Code_tarifaire!B$3:K$1003,2,0)</f>
        <v>0</v>
      </c>
      <c r="Q90" s="1" t="n">
        <f aca="false">IF(L90&lt;&gt;"",L$20,IF(M90&lt;&gt;"",M$20,VLOOKUP("CTR"&amp;N90,Cumul_par_Code_tarifaire!B$3:K$1003,9,0)))</f>
        <v>1018</v>
      </c>
      <c r="R90" s="1" t="n">
        <f aca="false">IF(OR(L90&lt;&gt;"",M90&lt;&gt;""),R$21,VLOOKUP("CTR"&amp;N90,Cumul_par_Code_tarifaire!B$3:K$1003,10,0))</f>
        <v>1.8</v>
      </c>
    </row>
    <row r="91" customFormat="false" ht="12.8" hidden="false" customHeight="false" outlineLevel="0" collapsed="false">
      <c r="A91" s="71" t="s">
        <v>155</v>
      </c>
      <c r="B91" s="72"/>
      <c r="C91" s="73"/>
      <c r="D91" s="38" t="str">
        <f aca="false">IF(L91=L$22,L$21,IF(M91=M$22,M$21,K91))</f>
        <v>G5</v>
      </c>
      <c r="E91" s="80" t="n">
        <f aca="false">Q91</f>
        <v>1018</v>
      </c>
      <c r="F91" s="21"/>
      <c r="G91" s="75" t="n">
        <f aca="false">R91</f>
        <v>1.8</v>
      </c>
      <c r="H91" s="75" t="n">
        <f aca="false">G91*C91</f>
        <v>0</v>
      </c>
      <c r="I91" s="1" t="s">
        <v>149</v>
      </c>
      <c r="K91" s="76" t="s">
        <v>62</v>
      </c>
      <c r="L91" s="40"/>
      <c r="M91" s="76"/>
      <c r="N91" s="76" t="n">
        <v>1018</v>
      </c>
      <c r="O91" s="77" t="n">
        <f aca="false">IF(AND(L91="",M91=""),N91,"")</f>
        <v>1018</v>
      </c>
      <c r="P91" s="1" t="n">
        <f aca="false">VLOOKUP("CTR"&amp;N91,Cumul_par_Code_tarifaire!B$3:K$1003,2,0)</f>
        <v>0</v>
      </c>
      <c r="Q91" s="1" t="n">
        <f aca="false">IF(L91&lt;&gt;"",L$20,IF(M91&lt;&gt;"",M$20,VLOOKUP("CTR"&amp;N91,Cumul_par_Code_tarifaire!B$3:K$1003,9,0)))</f>
        <v>1018</v>
      </c>
      <c r="R91" s="1" t="n">
        <f aca="false">IF(OR(L91&lt;&gt;"",M91&lt;&gt;""),R$21,VLOOKUP("CTR"&amp;N91,Cumul_par_Code_tarifaire!B$3:K$1003,10,0))</f>
        <v>1.8</v>
      </c>
    </row>
    <row r="92" customFormat="false" ht="12.8" hidden="false" customHeight="false" outlineLevel="0" collapsed="false">
      <c r="A92" s="71" t="s">
        <v>156</v>
      </c>
      <c r="B92" s="72" t="s">
        <v>157</v>
      </c>
      <c r="C92" s="73"/>
      <c r="D92" s="38" t="str">
        <f aca="false">IF(L92=L$22,L$21,IF(M92=M$22,M$21,K92))</f>
        <v>G5</v>
      </c>
      <c r="E92" s="80" t="n">
        <f aca="false">Q92</f>
        <v>1018</v>
      </c>
      <c r="F92" s="21"/>
      <c r="G92" s="75" t="n">
        <f aca="false">R92</f>
        <v>1.8</v>
      </c>
      <c r="H92" s="75" t="n">
        <f aca="false">G92*C92</f>
        <v>0</v>
      </c>
      <c r="I92" s="1" t="s">
        <v>149</v>
      </c>
      <c r="K92" s="76" t="s">
        <v>62</v>
      </c>
      <c r="L92" s="40"/>
      <c r="M92" s="76"/>
      <c r="N92" s="76" t="n">
        <v>1018</v>
      </c>
      <c r="O92" s="77" t="n">
        <f aca="false">IF(AND(L92="",M92=""),N92,"")</f>
        <v>1018</v>
      </c>
      <c r="P92" s="1" t="n">
        <f aca="false">VLOOKUP("CTR"&amp;N92,Cumul_par_Code_tarifaire!B$3:K$1003,2,0)</f>
        <v>0</v>
      </c>
      <c r="Q92" s="1" t="n">
        <f aca="false">IF(L92&lt;&gt;"",L$20,IF(M92&lt;&gt;"",M$20,VLOOKUP("CTR"&amp;N92,Cumul_par_Code_tarifaire!B$3:K$1003,9,0)))</f>
        <v>1018</v>
      </c>
      <c r="R92" s="1" t="n">
        <f aca="false">IF(OR(L92&lt;&gt;"",M92&lt;&gt;""),R$21,VLOOKUP("CTR"&amp;N92,Cumul_par_Code_tarifaire!B$3:K$1003,10,0))</f>
        <v>1.8</v>
      </c>
    </row>
    <row r="93" customFormat="false" ht="12.8" hidden="false" customHeight="false" outlineLevel="0" collapsed="false">
      <c r="A93" s="71" t="s">
        <v>158</v>
      </c>
      <c r="B93" s="72" t="s">
        <v>60</v>
      </c>
      <c r="C93" s="73"/>
      <c r="D93" s="38" t="str">
        <f aca="false">IF(L93=L$22,L$21,IF(M93=M$22,M$21,K93))</f>
        <v>G5</v>
      </c>
      <c r="E93" s="80" t="n">
        <f aca="false">Q93</f>
        <v>1018</v>
      </c>
      <c r="F93" s="21"/>
      <c r="G93" s="75" t="n">
        <f aca="false">R93</f>
        <v>1.8</v>
      </c>
      <c r="H93" s="75" t="n">
        <f aca="false">G93*C93</f>
        <v>0</v>
      </c>
      <c r="I93" s="1" t="s">
        <v>149</v>
      </c>
      <c r="K93" s="76" t="s">
        <v>62</v>
      </c>
      <c r="L93" s="40"/>
      <c r="M93" s="76"/>
      <c r="N93" s="76" t="n">
        <v>1018</v>
      </c>
      <c r="O93" s="77" t="n">
        <f aca="false">IF(AND(L93="",M93=""),N93,"")</f>
        <v>1018</v>
      </c>
      <c r="P93" s="1" t="n">
        <f aca="false">VLOOKUP("CTR"&amp;N93,Cumul_par_Code_tarifaire!B$3:K$1003,2,0)</f>
        <v>0</v>
      </c>
      <c r="Q93" s="1" t="n">
        <f aca="false">IF(L93&lt;&gt;"",L$20,IF(M93&lt;&gt;"",M$20,VLOOKUP("CTR"&amp;N93,Cumul_par_Code_tarifaire!B$3:K$1003,9,0)))</f>
        <v>1018</v>
      </c>
      <c r="R93" s="1" t="n">
        <f aca="false">IF(OR(L93&lt;&gt;"",M93&lt;&gt;""),R$21,VLOOKUP("CTR"&amp;N93,Cumul_par_Code_tarifaire!B$3:K$1003,10,0))</f>
        <v>1.8</v>
      </c>
    </row>
    <row r="94" customFormat="false" ht="12.8" hidden="false" customHeight="false" outlineLevel="0" collapsed="false">
      <c r="A94" s="71" t="s">
        <v>159</v>
      </c>
      <c r="B94" s="72" t="s">
        <v>160</v>
      </c>
      <c r="C94" s="29"/>
      <c r="D94" s="38" t="str">
        <f aca="false">IF(L94=L$22,L$21,IF(M94=M$22,M$21,K94))</f>
        <v>G5</v>
      </c>
      <c r="E94" s="80" t="n">
        <f aca="false">Q94</f>
        <v>1018</v>
      </c>
      <c r="F94" s="21"/>
      <c r="G94" s="75" t="n">
        <f aca="false">R94</f>
        <v>1.8</v>
      </c>
      <c r="H94" s="75" t="n">
        <f aca="false">G94*C94</f>
        <v>0</v>
      </c>
      <c r="I94" s="1" t="s">
        <v>149</v>
      </c>
      <c r="K94" s="76" t="s">
        <v>62</v>
      </c>
      <c r="L94" s="40"/>
      <c r="M94" s="76"/>
      <c r="N94" s="76" t="n">
        <v>1018</v>
      </c>
      <c r="O94" s="77" t="n">
        <f aca="false">IF(AND(L94="",M94=""),N94,"")</f>
        <v>1018</v>
      </c>
      <c r="P94" s="1" t="n">
        <f aca="false">VLOOKUP("CTR"&amp;N94,Cumul_par_Code_tarifaire!B$3:K$1003,2,0)</f>
        <v>0</v>
      </c>
      <c r="Q94" s="1" t="n">
        <f aca="false">IF(L94&lt;&gt;"",L$20,IF(M94&lt;&gt;"",M$20,VLOOKUP("CTR"&amp;N94,Cumul_par_Code_tarifaire!B$3:K$1003,9,0)))</f>
        <v>1018</v>
      </c>
      <c r="R94" s="1" t="n">
        <f aca="false">IF(OR(L94&lt;&gt;"",M94&lt;&gt;""),R$21,VLOOKUP("CTR"&amp;N94,Cumul_par_Code_tarifaire!B$3:K$1003,10,0))</f>
        <v>1.8</v>
      </c>
    </row>
    <row r="95" customFormat="false" ht="12.8" hidden="false" customHeight="false" outlineLevel="0" collapsed="false">
      <c r="A95" s="71" t="s">
        <v>159</v>
      </c>
      <c r="B95" s="72" t="s">
        <v>161</v>
      </c>
      <c r="C95" s="73"/>
      <c r="D95" s="38" t="str">
        <f aca="false">IF(L95=L$22,L$21,IF(M95=M$22,M$21,K95))</f>
        <v>G5</v>
      </c>
      <c r="E95" s="80" t="n">
        <f aca="false">Q95</f>
        <v>1018</v>
      </c>
      <c r="F95" s="21"/>
      <c r="G95" s="75" t="n">
        <f aca="false">R95</f>
        <v>1.8</v>
      </c>
      <c r="H95" s="75" t="n">
        <f aca="false">G95*C95</f>
        <v>0</v>
      </c>
      <c r="I95" s="1" t="s">
        <v>149</v>
      </c>
      <c r="K95" s="76" t="s">
        <v>62</v>
      </c>
      <c r="L95" s="40"/>
      <c r="M95" s="76"/>
      <c r="N95" s="76" t="n">
        <v>1018</v>
      </c>
      <c r="O95" s="77" t="n">
        <f aca="false">IF(AND(L95="",M95=""),N95,"")</f>
        <v>1018</v>
      </c>
      <c r="P95" s="1" t="n">
        <f aca="false">VLOOKUP("CTR"&amp;N95,Cumul_par_Code_tarifaire!B$3:K$1003,2,0)</f>
        <v>0</v>
      </c>
      <c r="Q95" s="1" t="n">
        <f aca="false">IF(L95&lt;&gt;"",L$20,IF(M95&lt;&gt;"",M$20,VLOOKUP("CTR"&amp;N95,Cumul_par_Code_tarifaire!B$3:K$1003,9,0)))</f>
        <v>1018</v>
      </c>
      <c r="R95" s="1" t="n">
        <f aca="false">IF(OR(L95&lt;&gt;"",M95&lt;&gt;""),R$21,VLOOKUP("CTR"&amp;N95,Cumul_par_Code_tarifaire!B$3:K$1003,10,0))</f>
        <v>1.8</v>
      </c>
    </row>
    <row r="96" customFormat="false" ht="12.8" hidden="false" customHeight="false" outlineLevel="0" collapsed="false">
      <c r="A96" s="71" t="s">
        <v>162</v>
      </c>
      <c r="B96" s="72" t="s">
        <v>163</v>
      </c>
      <c r="C96" s="73"/>
      <c r="D96" s="38" t="str">
        <f aca="false">IF(L96=L$22,L$21,IF(M96=M$22,M$21,K96))</f>
        <v>G5</v>
      </c>
      <c r="E96" s="80" t="n">
        <f aca="false">Q96</f>
        <v>1018</v>
      </c>
      <c r="F96" s="21"/>
      <c r="G96" s="75" t="n">
        <f aca="false">R96</f>
        <v>1.8</v>
      </c>
      <c r="H96" s="75" t="n">
        <f aca="false">G96*C96</f>
        <v>0</v>
      </c>
      <c r="I96" s="1" t="s">
        <v>149</v>
      </c>
      <c r="K96" s="76" t="s">
        <v>62</v>
      </c>
      <c r="L96" s="40"/>
      <c r="M96" s="76"/>
      <c r="N96" s="76" t="n">
        <v>1018</v>
      </c>
      <c r="O96" s="77" t="n">
        <f aca="false">IF(AND(L96="",M96=""),N96,"")</f>
        <v>1018</v>
      </c>
      <c r="P96" s="1" t="n">
        <f aca="false">VLOOKUP("CTR"&amp;N96,Cumul_par_Code_tarifaire!B$3:K$1003,2,0)</f>
        <v>0</v>
      </c>
      <c r="Q96" s="1" t="n">
        <f aca="false">IF(L96&lt;&gt;"",L$20,IF(M96&lt;&gt;"",M$20,VLOOKUP("CTR"&amp;N96,Cumul_par_Code_tarifaire!B$3:K$1003,9,0)))</f>
        <v>1018</v>
      </c>
      <c r="R96" s="1" t="n">
        <f aca="false">IF(OR(L96&lt;&gt;"",M96&lt;&gt;""),R$21,VLOOKUP("CTR"&amp;N96,Cumul_par_Code_tarifaire!B$3:K$1003,10,0))</f>
        <v>1.8</v>
      </c>
    </row>
    <row r="97" customFormat="false" ht="12.8" hidden="false" customHeight="false" outlineLevel="0" collapsed="false">
      <c r="A97" s="71" t="s">
        <v>164</v>
      </c>
      <c r="B97" s="72" t="s">
        <v>165</v>
      </c>
      <c r="C97" s="73"/>
      <c r="D97" s="38" t="str">
        <f aca="false">IF(L97=L$22,L$21,IF(M97=M$22,M$21,K97))</f>
        <v>G5</v>
      </c>
      <c r="E97" s="80" t="n">
        <f aca="false">Q97</f>
        <v>1018</v>
      </c>
      <c r="F97" s="21"/>
      <c r="G97" s="75" t="n">
        <f aca="false">R97</f>
        <v>1.8</v>
      </c>
      <c r="H97" s="75" t="n">
        <f aca="false">G97*C97</f>
        <v>0</v>
      </c>
      <c r="I97" s="1" t="s">
        <v>149</v>
      </c>
      <c r="K97" s="76" t="s">
        <v>62</v>
      </c>
      <c r="L97" s="40"/>
      <c r="M97" s="76"/>
      <c r="N97" s="76" t="n">
        <v>1018</v>
      </c>
      <c r="O97" s="77" t="n">
        <f aca="false">IF(AND(L97="",M97=""),N97,"")</f>
        <v>1018</v>
      </c>
      <c r="P97" s="1" t="n">
        <f aca="false">VLOOKUP("CTR"&amp;N97,Cumul_par_Code_tarifaire!B$3:K$1003,2,0)</f>
        <v>0</v>
      </c>
      <c r="Q97" s="1" t="n">
        <f aca="false">IF(L97&lt;&gt;"",L$20,IF(M97&lt;&gt;"",M$20,VLOOKUP("CTR"&amp;N97,Cumul_par_Code_tarifaire!B$3:K$1003,9,0)))</f>
        <v>1018</v>
      </c>
      <c r="R97" s="1" t="n">
        <f aca="false">IF(OR(L97&lt;&gt;"",M97&lt;&gt;""),R$21,VLOOKUP("CTR"&amp;N97,Cumul_par_Code_tarifaire!B$3:K$1003,10,0))</f>
        <v>1.8</v>
      </c>
    </row>
    <row r="98" customFormat="false" ht="12.8" hidden="false" customHeight="false" outlineLevel="0" collapsed="false">
      <c r="A98" s="71" t="s">
        <v>166</v>
      </c>
      <c r="B98" s="72" t="s">
        <v>167</v>
      </c>
      <c r="C98" s="73"/>
      <c r="D98" s="38" t="str">
        <f aca="false">IF(L98=L$22,L$21,IF(M98=M$22,M$21,K98))</f>
        <v>G5</v>
      </c>
      <c r="E98" s="80" t="n">
        <f aca="false">Q98</f>
        <v>1018</v>
      </c>
      <c r="F98" s="21"/>
      <c r="G98" s="75" t="n">
        <f aca="false">R98</f>
        <v>1.8</v>
      </c>
      <c r="H98" s="75" t="n">
        <f aca="false">G98*C98</f>
        <v>0</v>
      </c>
      <c r="I98" s="1" t="s">
        <v>149</v>
      </c>
      <c r="K98" s="76" t="s">
        <v>62</v>
      </c>
      <c r="L98" s="40"/>
      <c r="M98" s="76"/>
      <c r="N98" s="76" t="n">
        <v>1018</v>
      </c>
      <c r="O98" s="77" t="n">
        <f aca="false">IF(AND(L98="",M98=""),N98,"")</f>
        <v>1018</v>
      </c>
      <c r="P98" s="1" t="n">
        <f aca="false">VLOOKUP("CTR"&amp;N98,Cumul_par_Code_tarifaire!B$3:K$1003,2,0)</f>
        <v>0</v>
      </c>
      <c r="Q98" s="1" t="n">
        <f aca="false">IF(L98&lt;&gt;"",L$20,IF(M98&lt;&gt;"",M$20,VLOOKUP("CTR"&amp;N98,Cumul_par_Code_tarifaire!B$3:K$1003,9,0)))</f>
        <v>1018</v>
      </c>
      <c r="R98" s="1" t="n">
        <f aca="false">IF(OR(L98&lt;&gt;"",M98&lt;&gt;""),R$21,VLOOKUP("CTR"&amp;N98,Cumul_par_Code_tarifaire!B$3:K$1003,10,0))</f>
        <v>1.8</v>
      </c>
    </row>
    <row r="99" customFormat="false" ht="12.8" hidden="false" customHeight="false" outlineLevel="0" collapsed="false">
      <c r="A99" s="71" t="s">
        <v>166</v>
      </c>
      <c r="B99" s="72" t="s">
        <v>168</v>
      </c>
      <c r="C99" s="73"/>
      <c r="D99" s="38" t="str">
        <f aca="false">IF(L99=L$22,L$21,IF(M99=M$22,M$21,K99))</f>
        <v>G5</v>
      </c>
      <c r="E99" s="80" t="n">
        <f aca="false">Q99</f>
        <v>1018</v>
      </c>
      <c r="F99" s="21"/>
      <c r="G99" s="75" t="n">
        <f aca="false">R99</f>
        <v>1.8</v>
      </c>
      <c r="H99" s="75" t="n">
        <f aca="false">G99*C99</f>
        <v>0</v>
      </c>
      <c r="I99" s="1" t="s">
        <v>149</v>
      </c>
      <c r="K99" s="76" t="s">
        <v>62</v>
      </c>
      <c r="L99" s="40"/>
      <c r="M99" s="76"/>
      <c r="N99" s="76" t="n">
        <v>1018</v>
      </c>
      <c r="O99" s="77" t="n">
        <f aca="false">IF(AND(L99="",M99=""),N99,"")</f>
        <v>1018</v>
      </c>
      <c r="P99" s="1" t="n">
        <f aca="false">VLOOKUP("CTR"&amp;N99,Cumul_par_Code_tarifaire!B$3:K$1003,2,0)</f>
        <v>0</v>
      </c>
      <c r="Q99" s="1" t="n">
        <f aca="false">IF(L99&lt;&gt;"",L$20,IF(M99&lt;&gt;"",M$20,VLOOKUP("CTR"&amp;N99,Cumul_par_Code_tarifaire!B$3:K$1003,9,0)))</f>
        <v>1018</v>
      </c>
      <c r="R99" s="1" t="n">
        <f aca="false">IF(OR(L99&lt;&gt;"",M99&lt;&gt;""),R$21,VLOOKUP("CTR"&amp;N99,Cumul_par_Code_tarifaire!B$3:K$1003,10,0))</f>
        <v>1.8</v>
      </c>
    </row>
    <row r="100" customFormat="false" ht="12.8" hidden="false" customHeight="false" outlineLevel="0" collapsed="false">
      <c r="A100" s="71" t="s">
        <v>169</v>
      </c>
      <c r="B100" s="72" t="s">
        <v>170</v>
      </c>
      <c r="C100" s="73"/>
      <c r="D100" s="38" t="str">
        <f aca="false">IF(L100=L$22,L$21,IF(M100=M$22,M$21,K100))</f>
        <v>G5</v>
      </c>
      <c r="E100" s="80" t="n">
        <f aca="false">Q100</f>
        <v>1018</v>
      </c>
      <c r="F100" s="21"/>
      <c r="G100" s="75" t="n">
        <f aca="false">R100</f>
        <v>1.8</v>
      </c>
      <c r="H100" s="75" t="n">
        <f aca="false">G100*C100</f>
        <v>0</v>
      </c>
      <c r="I100" s="1" t="s">
        <v>149</v>
      </c>
      <c r="K100" s="76" t="s">
        <v>62</v>
      </c>
      <c r="L100" s="40"/>
      <c r="M100" s="76"/>
      <c r="N100" s="76" t="n">
        <v>1018</v>
      </c>
      <c r="O100" s="77" t="n">
        <f aca="false">IF(AND(L100="",M100=""),N100,"")</f>
        <v>1018</v>
      </c>
      <c r="P100" s="1" t="n">
        <f aca="false">VLOOKUP("CTR"&amp;N100,Cumul_par_Code_tarifaire!B$3:K$1003,2,0)</f>
        <v>0</v>
      </c>
      <c r="Q100" s="1" t="n">
        <f aca="false">IF(L100&lt;&gt;"",L$20,IF(M100&lt;&gt;"",M$20,VLOOKUP("CTR"&amp;N100,Cumul_par_Code_tarifaire!B$3:K$1003,9,0)))</f>
        <v>1018</v>
      </c>
      <c r="R100" s="1" t="n">
        <f aca="false">IF(OR(L100&lt;&gt;"",M100&lt;&gt;""),R$21,VLOOKUP("CTR"&amp;N100,Cumul_par_Code_tarifaire!B$3:K$1003,10,0))</f>
        <v>1.8</v>
      </c>
    </row>
    <row r="101" customFormat="false" ht="12.8" hidden="false" customHeight="false" outlineLevel="0" collapsed="false">
      <c r="A101" s="71" t="s">
        <v>171</v>
      </c>
      <c r="B101" s="72" t="s">
        <v>172</v>
      </c>
      <c r="C101" s="73"/>
      <c r="D101" s="38" t="str">
        <f aca="false">IF(L101=L$22,L$21,IF(M101=M$22,M$21,K101))</f>
        <v>G5</v>
      </c>
      <c r="E101" s="80" t="n">
        <f aca="false">Q101</f>
        <v>1018</v>
      </c>
      <c r="F101" s="21"/>
      <c r="G101" s="75" t="n">
        <f aca="false">R101</f>
        <v>1.8</v>
      </c>
      <c r="H101" s="75" t="n">
        <f aca="false">G101*C101</f>
        <v>0</v>
      </c>
      <c r="I101" s="1" t="s">
        <v>149</v>
      </c>
      <c r="K101" s="76" t="s">
        <v>62</v>
      </c>
      <c r="L101" s="40"/>
      <c r="M101" s="76"/>
      <c r="N101" s="76" t="n">
        <v>1018</v>
      </c>
      <c r="O101" s="77" t="n">
        <f aca="false">IF(AND(L101="",M101=""),N101,"")</f>
        <v>1018</v>
      </c>
      <c r="P101" s="1" t="n">
        <f aca="false">VLOOKUP("CTR"&amp;N101,Cumul_par_Code_tarifaire!B$3:K$1003,2,0)</f>
        <v>0</v>
      </c>
      <c r="Q101" s="1" t="n">
        <f aca="false">IF(L101&lt;&gt;"",L$20,IF(M101&lt;&gt;"",M$20,VLOOKUP("CTR"&amp;N101,Cumul_par_Code_tarifaire!B$3:K$1003,9,0)))</f>
        <v>1018</v>
      </c>
      <c r="R101" s="1" t="n">
        <f aca="false">IF(OR(L101&lt;&gt;"",M101&lt;&gt;""),R$21,VLOOKUP("CTR"&amp;N101,Cumul_par_Code_tarifaire!B$3:K$1003,10,0))</f>
        <v>1.8</v>
      </c>
    </row>
    <row r="102" customFormat="false" ht="12.8" hidden="false" customHeight="false" outlineLevel="0" collapsed="false">
      <c r="A102" s="71" t="s">
        <v>173</v>
      </c>
      <c r="B102" s="72" t="s">
        <v>174</v>
      </c>
      <c r="C102" s="73"/>
      <c r="D102" s="38" t="str">
        <f aca="false">IF(L102=L$22,L$21,IF(M102=M$22,M$21,K102))</f>
        <v>G5</v>
      </c>
      <c r="E102" s="80" t="n">
        <f aca="false">Q102</f>
        <v>1018</v>
      </c>
      <c r="F102" s="21"/>
      <c r="G102" s="75" t="n">
        <f aca="false">R102</f>
        <v>1.8</v>
      </c>
      <c r="H102" s="75" t="n">
        <f aca="false">G102*C102</f>
        <v>0</v>
      </c>
      <c r="I102" s="1" t="s">
        <v>149</v>
      </c>
      <c r="K102" s="76" t="s">
        <v>62</v>
      </c>
      <c r="L102" s="40"/>
      <c r="M102" s="76"/>
      <c r="N102" s="76" t="n">
        <v>1018</v>
      </c>
      <c r="O102" s="77" t="n">
        <f aca="false">IF(AND(L102="",M102=""),N102,"")</f>
        <v>1018</v>
      </c>
      <c r="P102" s="1" t="n">
        <f aca="false">VLOOKUP("CTR"&amp;N102,Cumul_par_Code_tarifaire!B$3:K$1003,2,0)</f>
        <v>0</v>
      </c>
      <c r="Q102" s="1" t="n">
        <f aca="false">IF(L102&lt;&gt;"",L$20,IF(M102&lt;&gt;"",M$20,VLOOKUP("CTR"&amp;N102,Cumul_par_Code_tarifaire!B$3:K$1003,9,0)))</f>
        <v>1018</v>
      </c>
      <c r="R102" s="1" t="n">
        <f aca="false">IF(OR(L102&lt;&gt;"",M102&lt;&gt;""),R$21,VLOOKUP("CTR"&amp;N102,Cumul_par_Code_tarifaire!B$3:K$1003,10,0))</f>
        <v>1.8</v>
      </c>
    </row>
    <row r="103" customFormat="false" ht="12.8" hidden="false" customHeight="false" outlineLevel="0" collapsed="false">
      <c r="A103" s="71" t="s">
        <v>173</v>
      </c>
      <c r="B103" s="72" t="s">
        <v>175</v>
      </c>
      <c r="C103" s="73"/>
      <c r="D103" s="38" t="str">
        <f aca="false">IF(L103=L$22,L$21,IF(M103=M$22,M$21,K103))</f>
        <v>G5</v>
      </c>
      <c r="E103" s="80" t="n">
        <f aca="false">Q103</f>
        <v>1018</v>
      </c>
      <c r="F103" s="21"/>
      <c r="G103" s="75" t="n">
        <f aca="false">R103</f>
        <v>1.8</v>
      </c>
      <c r="H103" s="75" t="n">
        <f aca="false">G103*C103</f>
        <v>0</v>
      </c>
      <c r="I103" s="1" t="s">
        <v>149</v>
      </c>
      <c r="K103" s="76" t="s">
        <v>62</v>
      </c>
      <c r="L103" s="40"/>
      <c r="M103" s="76"/>
      <c r="N103" s="76" t="n">
        <v>1018</v>
      </c>
      <c r="O103" s="77" t="n">
        <f aca="false">IF(AND(L103="",M103=""),N103,"")</f>
        <v>1018</v>
      </c>
      <c r="P103" s="1" t="n">
        <f aca="false">VLOOKUP("CTR"&amp;N103,Cumul_par_Code_tarifaire!B$3:K$1003,2,0)</f>
        <v>0</v>
      </c>
      <c r="Q103" s="1" t="n">
        <f aca="false">IF(L103&lt;&gt;"",L$20,IF(M103&lt;&gt;"",M$20,VLOOKUP("CTR"&amp;N103,Cumul_par_Code_tarifaire!B$3:K$1003,9,0)))</f>
        <v>1018</v>
      </c>
      <c r="R103" s="1" t="n">
        <f aca="false">IF(OR(L103&lt;&gt;"",M103&lt;&gt;""),R$21,VLOOKUP("CTR"&amp;N103,Cumul_par_Code_tarifaire!B$3:K$1003,10,0))</f>
        <v>1.8</v>
      </c>
      <c r="S103" s="1"/>
      <c r="T103" s="5"/>
      <c r="U103" s="5"/>
    </row>
    <row r="104" customFormat="false" ht="12.8" hidden="true" customHeight="false" outlineLevel="0" collapsed="false">
      <c r="A104" s="71" t="s">
        <v>176</v>
      </c>
      <c r="B104" s="72" t="s">
        <v>177</v>
      </c>
      <c r="C104" s="73"/>
      <c r="D104" s="38" t="str">
        <f aca="false">IF(L104=L$22,L$21,IF(M104=M$22,M$21,K104))</f>
        <v>non dispo 2025</v>
      </c>
      <c r="E104" s="80" t="str">
        <f aca="false">Q104</f>
        <v>Nous Consulter</v>
      </c>
      <c r="F104" s="21"/>
      <c r="G104" s="75" t="n">
        <f aca="false">R104</f>
        <v>0</v>
      </c>
      <c r="H104" s="75" t="n">
        <f aca="false">G104*C104</f>
        <v>0</v>
      </c>
      <c r="I104" s="1" t="s">
        <v>149</v>
      </c>
      <c r="K104" s="76" t="s">
        <v>62</v>
      </c>
      <c r="L104" s="40" t="s">
        <v>34</v>
      </c>
      <c r="M104" s="76"/>
      <c r="N104" s="76" t="n">
        <v>1018</v>
      </c>
      <c r="O104" s="77" t="str">
        <f aca="false">IF(AND(L104="",M104=""),N104,"")</f>
        <v/>
      </c>
      <c r="P104" s="1" t="n">
        <f aca="false">VLOOKUP("CTR"&amp;N104,Cumul_par_Code_tarifaire!B$3:K$1003,2,0)</f>
        <v>0</v>
      </c>
      <c r="Q104" s="1" t="str">
        <f aca="false">IF(L104&lt;&gt;"",L$20,IF(M104&lt;&gt;"",M$20,VLOOKUP("CTR"&amp;N104,Cumul_par_Code_tarifaire!B$3:K$1003,9,0)))</f>
        <v>Nous Consulter</v>
      </c>
      <c r="R104" s="1" t="n">
        <f aca="false">IF(OR(L104&lt;&gt;"",M104&lt;&gt;""),R$21,VLOOKUP("CTR"&amp;N104,Cumul_par_Code_tarifaire!B$3:K$1003,10,0))</f>
        <v>0</v>
      </c>
      <c r="S104" s="1"/>
      <c r="T104" s="5"/>
      <c r="U104" s="5"/>
    </row>
    <row r="105" customFormat="false" ht="12.8" hidden="false" customHeight="false" outlineLevel="0" collapsed="false">
      <c r="A105" s="71" t="s">
        <v>178</v>
      </c>
      <c r="B105" s="72" t="s">
        <v>157</v>
      </c>
      <c r="C105" s="73"/>
      <c r="D105" s="38" t="str">
        <f aca="false">IF(L105=L$22,L$21,IF(M105=M$22,M$21,K105))</f>
        <v>G5</v>
      </c>
      <c r="E105" s="80" t="n">
        <f aca="false">Q105</f>
        <v>1018</v>
      </c>
      <c r="F105" s="21"/>
      <c r="G105" s="75" t="n">
        <f aca="false">R105</f>
        <v>1.8</v>
      </c>
      <c r="H105" s="75" t="n">
        <f aca="false">G105*C105</f>
        <v>0</v>
      </c>
      <c r="I105" s="1" t="s">
        <v>149</v>
      </c>
      <c r="K105" s="76" t="s">
        <v>62</v>
      </c>
      <c r="L105" s="40"/>
      <c r="M105" s="76"/>
      <c r="N105" s="76" t="n">
        <v>1018</v>
      </c>
      <c r="O105" s="77" t="n">
        <f aca="false">IF(AND(L105="",M105=""),N105,"")</f>
        <v>1018</v>
      </c>
      <c r="P105" s="1" t="n">
        <f aca="false">VLOOKUP("CTR"&amp;N105,Cumul_par_Code_tarifaire!B$3:K$1003,2,0)</f>
        <v>0</v>
      </c>
      <c r="Q105" s="1" t="n">
        <f aca="false">IF(L105&lt;&gt;"",L$20,IF(M105&lt;&gt;"",M$20,VLOOKUP("CTR"&amp;N105,Cumul_par_Code_tarifaire!B$3:K$1003,9,0)))</f>
        <v>1018</v>
      </c>
      <c r="R105" s="1" t="n">
        <f aca="false">IF(OR(L105&lt;&gt;"",M105&lt;&gt;""),R$21,VLOOKUP("CTR"&amp;N105,Cumul_par_Code_tarifaire!B$3:K$1003,10,0))</f>
        <v>1.8</v>
      </c>
    </row>
    <row r="106" customFormat="false" ht="12.8" hidden="false" customHeight="false" outlineLevel="0" collapsed="false">
      <c r="A106" s="71" t="s">
        <v>178</v>
      </c>
      <c r="B106" s="72" t="s">
        <v>152</v>
      </c>
      <c r="C106" s="73"/>
      <c r="D106" s="38" t="str">
        <f aca="false">IF(L106=L$22,L$21,IF(M106=M$22,M$21,K106))</f>
        <v>G5</v>
      </c>
      <c r="E106" s="80" t="n">
        <f aca="false">Q106</f>
        <v>1018</v>
      </c>
      <c r="F106" s="21"/>
      <c r="G106" s="75" t="n">
        <f aca="false">R106</f>
        <v>1.8</v>
      </c>
      <c r="H106" s="75" t="n">
        <f aca="false">G106*C106</f>
        <v>0</v>
      </c>
      <c r="I106" s="1" t="s">
        <v>149</v>
      </c>
      <c r="K106" s="76" t="s">
        <v>62</v>
      </c>
      <c r="L106" s="40"/>
      <c r="M106" s="76"/>
      <c r="N106" s="76" t="n">
        <v>1018</v>
      </c>
      <c r="O106" s="77" t="n">
        <f aca="false">IF(AND(L106="",M106=""),N106,"")</f>
        <v>1018</v>
      </c>
      <c r="P106" s="1" t="n">
        <f aca="false">VLOOKUP("CTR"&amp;N106,Cumul_par_Code_tarifaire!B$3:K$1003,2,0)</f>
        <v>0</v>
      </c>
      <c r="Q106" s="1" t="n">
        <f aca="false">IF(L106&lt;&gt;"",L$20,IF(M106&lt;&gt;"",M$20,VLOOKUP("CTR"&amp;N106,Cumul_par_Code_tarifaire!B$3:K$1003,9,0)))</f>
        <v>1018</v>
      </c>
      <c r="R106" s="1" t="n">
        <f aca="false">IF(OR(L106&lt;&gt;"",M106&lt;&gt;""),R$21,VLOOKUP("CTR"&amp;N106,Cumul_par_Code_tarifaire!B$3:K$1003,10,0))</f>
        <v>1.8</v>
      </c>
    </row>
    <row r="107" customFormat="false" ht="12.8" hidden="false" customHeight="false" outlineLevel="0" collapsed="false">
      <c r="A107" s="71" t="s">
        <v>179</v>
      </c>
      <c r="B107" s="72" t="s">
        <v>180</v>
      </c>
      <c r="C107" s="73"/>
      <c r="D107" s="38" t="str">
        <f aca="false">IF(L107=L$22,L$21,IF(M107=M$22,M$21,K107))</f>
        <v>G5</v>
      </c>
      <c r="E107" s="80" t="n">
        <f aca="false">Q107</f>
        <v>1018</v>
      </c>
      <c r="F107" s="21"/>
      <c r="G107" s="75" t="n">
        <f aca="false">R107</f>
        <v>1.8</v>
      </c>
      <c r="H107" s="75" t="n">
        <f aca="false">G107*C107</f>
        <v>0</v>
      </c>
      <c r="I107" s="1" t="s">
        <v>149</v>
      </c>
      <c r="K107" s="76" t="s">
        <v>62</v>
      </c>
      <c r="L107" s="40"/>
      <c r="M107" s="76"/>
      <c r="N107" s="76" t="n">
        <v>1018</v>
      </c>
      <c r="O107" s="77" t="n">
        <f aca="false">IF(AND(L107="",M107=""),N107,"")</f>
        <v>1018</v>
      </c>
      <c r="P107" s="1" t="n">
        <f aca="false">VLOOKUP("CTR"&amp;N107,Cumul_par_Code_tarifaire!B$3:K$1003,2,0)</f>
        <v>0</v>
      </c>
      <c r="Q107" s="1" t="n">
        <f aca="false">IF(L107&lt;&gt;"",L$20,IF(M107&lt;&gt;"",M$20,VLOOKUP("CTR"&amp;N107,Cumul_par_Code_tarifaire!B$3:K$1003,9,0)))</f>
        <v>1018</v>
      </c>
      <c r="R107" s="1" t="n">
        <f aca="false">IF(OR(L107&lt;&gt;"",M107&lt;&gt;""),R$21,VLOOKUP("CTR"&amp;N107,Cumul_par_Code_tarifaire!B$3:K$1003,10,0))</f>
        <v>1.8</v>
      </c>
    </row>
    <row r="108" customFormat="false" ht="12.8" hidden="false" customHeight="false" outlineLevel="0" collapsed="false">
      <c r="A108" s="71" t="s">
        <v>181</v>
      </c>
      <c r="B108" s="72" t="s">
        <v>182</v>
      </c>
      <c r="C108" s="73"/>
      <c r="D108" s="38" t="str">
        <f aca="false">IF(L108=L$22,L$21,IF(M108=M$22,M$21,K108))</f>
        <v>G5</v>
      </c>
      <c r="E108" s="80" t="n">
        <f aca="false">Q108</f>
        <v>1018</v>
      </c>
      <c r="F108" s="21"/>
      <c r="G108" s="75" t="n">
        <f aca="false">R108</f>
        <v>1.8</v>
      </c>
      <c r="H108" s="75" t="n">
        <f aca="false">G108*C108</f>
        <v>0</v>
      </c>
      <c r="I108" s="1" t="s">
        <v>149</v>
      </c>
      <c r="K108" s="76" t="s">
        <v>62</v>
      </c>
      <c r="L108" s="40"/>
      <c r="M108" s="76"/>
      <c r="N108" s="76" t="n">
        <v>1018</v>
      </c>
      <c r="O108" s="77" t="n">
        <f aca="false">IF(AND(L108="",M108=""),N108,"")</f>
        <v>1018</v>
      </c>
      <c r="P108" s="1" t="n">
        <f aca="false">VLOOKUP("CTR"&amp;N108,Cumul_par_Code_tarifaire!B$3:K$1003,2,0)</f>
        <v>0</v>
      </c>
      <c r="Q108" s="1" t="n">
        <f aca="false">IF(L108&lt;&gt;"",L$20,IF(M108&lt;&gt;"",M$20,VLOOKUP("CTR"&amp;N108,Cumul_par_Code_tarifaire!B$3:K$1003,9,0)))</f>
        <v>1018</v>
      </c>
      <c r="R108" s="1" t="n">
        <f aca="false">IF(OR(L108&lt;&gt;"",M108&lt;&gt;""),R$21,VLOOKUP("CTR"&amp;N108,Cumul_par_Code_tarifaire!B$3:K$1003,10,0))</f>
        <v>1.8</v>
      </c>
    </row>
    <row r="109" customFormat="false" ht="12.8" hidden="false" customHeight="false" outlineLevel="0" collapsed="false">
      <c r="A109" s="71" t="s">
        <v>183</v>
      </c>
      <c r="B109" s="72" t="s">
        <v>184</v>
      </c>
      <c r="C109" s="73"/>
      <c r="D109" s="38" t="str">
        <f aca="false">IF(L109=L$22,L$21,IF(M109=M$22,M$21,K109))</f>
        <v>G5</v>
      </c>
      <c r="E109" s="80" t="n">
        <f aca="false">Q109</f>
        <v>1018</v>
      </c>
      <c r="F109" s="21"/>
      <c r="G109" s="75" t="n">
        <f aca="false">R109</f>
        <v>1.8</v>
      </c>
      <c r="H109" s="75" t="n">
        <f aca="false">G109*C109</f>
        <v>0</v>
      </c>
      <c r="I109" s="1" t="s">
        <v>149</v>
      </c>
      <c r="K109" s="76" t="s">
        <v>62</v>
      </c>
      <c r="L109" s="40"/>
      <c r="M109" s="76"/>
      <c r="N109" s="76" t="n">
        <v>1018</v>
      </c>
      <c r="O109" s="77" t="n">
        <f aca="false">IF(AND(L109="",M109=""),N109,"")</f>
        <v>1018</v>
      </c>
      <c r="P109" s="1" t="n">
        <f aca="false">VLOOKUP("CTR"&amp;N109,Cumul_par_Code_tarifaire!B$3:K$1003,2,0)</f>
        <v>0</v>
      </c>
      <c r="Q109" s="1" t="n">
        <f aca="false">IF(L109&lt;&gt;"",L$20,IF(M109&lt;&gt;"",M$20,VLOOKUP("CTR"&amp;N109,Cumul_par_Code_tarifaire!B$3:K$1003,9,0)))</f>
        <v>1018</v>
      </c>
      <c r="R109" s="1" t="n">
        <f aca="false">IF(OR(L109&lt;&gt;"",M109&lt;&gt;""),R$21,VLOOKUP("CTR"&amp;N109,Cumul_par_Code_tarifaire!B$3:K$1003,10,0))</f>
        <v>1.8</v>
      </c>
    </row>
    <row r="110" customFormat="false" ht="12.8" hidden="false" customHeight="false" outlineLevel="0" collapsed="false">
      <c r="A110" s="71" t="s">
        <v>86</v>
      </c>
      <c r="B110" s="72" t="s">
        <v>185</v>
      </c>
      <c r="C110" s="73"/>
      <c r="D110" s="38" t="str">
        <f aca="false">IF(L110=L$22,L$21,IF(M110=M$22,M$21,K110))</f>
        <v>G5</v>
      </c>
      <c r="E110" s="80" t="n">
        <f aca="false">Q110</f>
        <v>1018</v>
      </c>
      <c r="F110" s="21"/>
      <c r="G110" s="75" t="n">
        <f aca="false">R110</f>
        <v>1.8</v>
      </c>
      <c r="H110" s="75" t="n">
        <f aca="false">G110*C110</f>
        <v>0</v>
      </c>
      <c r="I110" s="1" t="s">
        <v>149</v>
      </c>
      <c r="K110" s="76" t="s">
        <v>62</v>
      </c>
      <c r="L110" s="40"/>
      <c r="M110" s="76"/>
      <c r="N110" s="76" t="n">
        <v>1018</v>
      </c>
      <c r="O110" s="77" t="n">
        <f aca="false">IF(AND(L110="",M110=""),N110,"")</f>
        <v>1018</v>
      </c>
      <c r="P110" s="1" t="n">
        <f aca="false">VLOOKUP("CTR"&amp;N110,Cumul_par_Code_tarifaire!B$3:K$1003,2,0)</f>
        <v>0</v>
      </c>
      <c r="Q110" s="1" t="n">
        <f aca="false">IF(L110&lt;&gt;"",L$20,IF(M110&lt;&gt;"",M$20,VLOOKUP("CTR"&amp;N110,Cumul_par_Code_tarifaire!B$3:K$1003,9,0)))</f>
        <v>1018</v>
      </c>
      <c r="R110" s="1" t="n">
        <f aca="false">IF(OR(L110&lt;&gt;"",M110&lt;&gt;""),R$21,VLOOKUP("CTR"&amp;N110,Cumul_par_Code_tarifaire!B$3:K$1003,10,0))</f>
        <v>1.8</v>
      </c>
    </row>
    <row r="111" customFormat="false" ht="12.8" hidden="false" customHeight="false" outlineLevel="0" collapsed="false">
      <c r="A111" s="71" t="s">
        <v>186</v>
      </c>
      <c r="B111" s="72" t="s">
        <v>187</v>
      </c>
      <c r="C111" s="73"/>
      <c r="D111" s="38" t="str">
        <f aca="false">IF(L111=L$22,L$21,IF(M111=M$22,M$21,K111))</f>
        <v>G5</v>
      </c>
      <c r="E111" s="80" t="n">
        <f aca="false">Q111</f>
        <v>1018</v>
      </c>
      <c r="F111" s="21"/>
      <c r="G111" s="75" t="n">
        <f aca="false">R111</f>
        <v>1.8</v>
      </c>
      <c r="H111" s="75" t="n">
        <f aca="false">G111*C111</f>
        <v>0</v>
      </c>
      <c r="I111" s="1" t="s">
        <v>149</v>
      </c>
      <c r="K111" s="76" t="s">
        <v>62</v>
      </c>
      <c r="L111" s="40"/>
      <c r="M111" s="76"/>
      <c r="N111" s="76" t="n">
        <v>1018</v>
      </c>
      <c r="O111" s="77" t="n">
        <f aca="false">IF(AND(L111="",M111=""),N111,"")</f>
        <v>1018</v>
      </c>
      <c r="P111" s="1" t="n">
        <f aca="false">VLOOKUP("CTR"&amp;N111,Cumul_par_Code_tarifaire!B$3:K$1003,2,0)</f>
        <v>0</v>
      </c>
      <c r="Q111" s="1" t="n">
        <f aca="false">IF(L111&lt;&gt;"",L$20,IF(M111&lt;&gt;"",M$20,VLOOKUP("CTR"&amp;N111,Cumul_par_Code_tarifaire!B$3:K$1003,9,0)))</f>
        <v>1018</v>
      </c>
      <c r="R111" s="1" t="n">
        <f aca="false">IF(OR(L111&lt;&gt;"",M111&lt;&gt;""),R$21,VLOOKUP("CTR"&amp;N111,Cumul_par_Code_tarifaire!B$3:K$1003,10,0))</f>
        <v>1.8</v>
      </c>
    </row>
    <row r="112" customFormat="false" ht="12.8" hidden="false" customHeight="false" outlineLevel="0" collapsed="false">
      <c r="A112" s="71" t="s">
        <v>186</v>
      </c>
      <c r="B112" s="72" t="s">
        <v>188</v>
      </c>
      <c r="C112" s="73"/>
      <c r="D112" s="38" t="str">
        <f aca="false">IF(L112=L$22,L$21,IF(M112=M$22,M$21,K112))</f>
        <v>G5</v>
      </c>
      <c r="E112" s="80" t="n">
        <f aca="false">Q112</f>
        <v>1018</v>
      </c>
      <c r="F112" s="21"/>
      <c r="G112" s="75" t="n">
        <f aca="false">R112</f>
        <v>1.8</v>
      </c>
      <c r="H112" s="75" t="n">
        <f aca="false">G112*C112</f>
        <v>0</v>
      </c>
      <c r="I112" s="1" t="s">
        <v>149</v>
      </c>
      <c r="K112" s="76" t="s">
        <v>62</v>
      </c>
      <c r="L112" s="40"/>
      <c r="M112" s="76"/>
      <c r="N112" s="76" t="n">
        <v>1018</v>
      </c>
      <c r="O112" s="77" t="n">
        <f aca="false">IF(AND(L112="",M112=""),N112,"")</f>
        <v>1018</v>
      </c>
      <c r="P112" s="1" t="n">
        <f aca="false">VLOOKUP("CTR"&amp;N112,Cumul_par_Code_tarifaire!B$3:K$1003,2,0)</f>
        <v>0</v>
      </c>
      <c r="Q112" s="1" t="n">
        <f aca="false">IF(L112&lt;&gt;"",L$20,IF(M112&lt;&gt;"",M$20,VLOOKUP("CTR"&amp;N112,Cumul_par_Code_tarifaire!B$3:K$1003,9,0)))</f>
        <v>1018</v>
      </c>
      <c r="R112" s="1" t="n">
        <f aca="false">IF(OR(L112&lt;&gt;"",M112&lt;&gt;""),R$21,VLOOKUP("CTR"&amp;N112,Cumul_par_Code_tarifaire!B$3:K$1003,10,0))</f>
        <v>1.8</v>
      </c>
    </row>
    <row r="113" customFormat="false" ht="12.8" hidden="false" customHeight="false" outlineLevel="0" collapsed="false">
      <c r="A113" s="71" t="s">
        <v>189</v>
      </c>
      <c r="B113" s="72" t="s">
        <v>190</v>
      </c>
      <c r="C113" s="73"/>
      <c r="D113" s="38" t="str">
        <f aca="false">IF(L113=L$22,L$21,IF(M113=M$22,M$21,K113))</f>
        <v>G5</v>
      </c>
      <c r="E113" s="80" t="n">
        <f aca="false">Q113</f>
        <v>1018</v>
      </c>
      <c r="F113" s="21"/>
      <c r="G113" s="75" t="n">
        <f aca="false">R113</f>
        <v>1.8</v>
      </c>
      <c r="H113" s="75" t="n">
        <f aca="false">G113*C113</f>
        <v>0</v>
      </c>
      <c r="I113" s="1" t="s">
        <v>149</v>
      </c>
      <c r="K113" s="76" t="s">
        <v>62</v>
      </c>
      <c r="L113" s="40"/>
      <c r="M113" s="76"/>
      <c r="N113" s="76" t="n">
        <v>1018</v>
      </c>
      <c r="O113" s="77" t="n">
        <f aca="false">IF(AND(L113="",M113=""),N113,"")</f>
        <v>1018</v>
      </c>
      <c r="P113" s="1" t="n">
        <f aca="false">VLOOKUP("CTR"&amp;N113,Cumul_par_Code_tarifaire!B$3:K$1003,2,0)</f>
        <v>0</v>
      </c>
      <c r="Q113" s="1" t="n">
        <f aca="false">IF(L113&lt;&gt;"",L$20,IF(M113&lt;&gt;"",M$20,VLOOKUP("CTR"&amp;N113,Cumul_par_Code_tarifaire!B$3:K$1003,9,0)))</f>
        <v>1018</v>
      </c>
      <c r="R113" s="1" t="n">
        <f aca="false">IF(OR(L113&lt;&gt;"",M113&lt;&gt;""),R$21,VLOOKUP("CTR"&amp;N113,Cumul_par_Code_tarifaire!B$3:K$1003,10,0))</f>
        <v>1.8</v>
      </c>
    </row>
    <row r="114" customFormat="false" ht="12.8" hidden="true" customHeight="false" outlineLevel="0" collapsed="false">
      <c r="A114" s="71" t="s">
        <v>189</v>
      </c>
      <c r="B114" s="72" t="s">
        <v>191</v>
      </c>
      <c r="C114" s="73"/>
      <c r="D114" s="38" t="str">
        <f aca="false">IF(L114=L$22,L$21,IF(M114=M$22,M$21,K114))</f>
        <v>non dispo 2025</v>
      </c>
      <c r="E114" s="80" t="str">
        <f aca="false">Q114</f>
        <v>Nous Consulter</v>
      </c>
      <c r="F114" s="21"/>
      <c r="G114" s="75" t="n">
        <f aca="false">R114</f>
        <v>0</v>
      </c>
      <c r="H114" s="75" t="n">
        <f aca="false">G114*C114</f>
        <v>0</v>
      </c>
      <c r="I114" s="1" t="s">
        <v>149</v>
      </c>
      <c r="K114" s="76" t="s">
        <v>62</v>
      </c>
      <c r="L114" s="40" t="s">
        <v>34</v>
      </c>
      <c r="M114" s="76"/>
      <c r="N114" s="76" t="n">
        <v>1018</v>
      </c>
      <c r="O114" s="77" t="str">
        <f aca="false">IF(AND(L114="",M114=""),N114,"")</f>
        <v/>
      </c>
      <c r="P114" s="1" t="n">
        <f aca="false">VLOOKUP("CTR"&amp;N114,Cumul_par_Code_tarifaire!B$3:K$1003,2,0)</f>
        <v>0</v>
      </c>
      <c r="Q114" s="1" t="str">
        <f aca="false">IF(L114&lt;&gt;"",L$20,IF(M114&lt;&gt;"",M$20,VLOOKUP("CTR"&amp;N114,Cumul_par_Code_tarifaire!B$3:K$1003,9,0)))</f>
        <v>Nous Consulter</v>
      </c>
      <c r="R114" s="1" t="n">
        <f aca="false">IF(OR(L114&lt;&gt;"",M114&lt;&gt;""),R$21,VLOOKUP("CTR"&amp;N114,Cumul_par_Code_tarifaire!B$3:K$1003,10,0))</f>
        <v>0</v>
      </c>
      <c r="S114" s="1"/>
      <c r="T114" s="5"/>
      <c r="U114" s="5"/>
    </row>
    <row r="115" customFormat="false" ht="22.35" hidden="true" customHeight="false" outlineLevel="0" collapsed="false">
      <c r="A115" s="71" t="s">
        <v>192</v>
      </c>
      <c r="B115" s="72"/>
      <c r="C115" s="73"/>
      <c r="D115" s="38" t="str">
        <f aca="false">IF(L115=L$22,L$21,IF(M115=M$22,M$21,K115))</f>
        <v>non dispo 2025</v>
      </c>
      <c r="E115" s="80" t="str">
        <f aca="false">Q115</f>
        <v>Nous Consulter</v>
      </c>
      <c r="F115" s="21"/>
      <c r="G115" s="75" t="n">
        <f aca="false">R115</f>
        <v>0</v>
      </c>
      <c r="H115" s="75" t="n">
        <f aca="false">G115*C115</f>
        <v>0</v>
      </c>
      <c r="I115" s="1" t="s">
        <v>149</v>
      </c>
      <c r="K115" s="76" t="s">
        <v>62</v>
      </c>
      <c r="L115" s="40" t="s">
        <v>34</v>
      </c>
      <c r="M115" s="76"/>
      <c r="N115" s="76" t="n">
        <v>1018</v>
      </c>
      <c r="O115" s="77" t="str">
        <f aca="false">IF(AND(L115="",M115=""),N115,"")</f>
        <v/>
      </c>
      <c r="P115" s="1" t="n">
        <f aca="false">VLOOKUP("CTR"&amp;N115,Cumul_par_Code_tarifaire!B$3:K$1003,2,0)</f>
        <v>0</v>
      </c>
      <c r="Q115" s="1" t="str">
        <f aca="false">IF(L115&lt;&gt;"",L$20,IF(M115&lt;&gt;"",M$20,VLOOKUP("CTR"&amp;N115,Cumul_par_Code_tarifaire!B$3:K$1003,9,0)))</f>
        <v>Nous Consulter</v>
      </c>
      <c r="R115" s="1" t="n">
        <f aca="false">IF(OR(L115&lt;&gt;"",M115&lt;&gt;""),R$21,VLOOKUP("CTR"&amp;N115,Cumul_par_Code_tarifaire!B$3:K$1003,10,0))</f>
        <v>0</v>
      </c>
      <c r="S115" s="1"/>
      <c r="T115" s="5"/>
      <c r="U115" s="5"/>
    </row>
    <row r="116" customFormat="false" ht="12.8" hidden="false" customHeight="false" outlineLevel="0" collapsed="false">
      <c r="A116" s="71" t="s">
        <v>193</v>
      </c>
      <c r="B116" s="72" t="s">
        <v>194</v>
      </c>
      <c r="C116" s="73"/>
      <c r="D116" s="38" t="str">
        <f aca="false">IF(L116=L$22,L$21,IF(M116=M$22,M$21,K116))</f>
        <v>G5</v>
      </c>
      <c r="E116" s="80" t="n">
        <f aca="false">Q116</f>
        <v>1018</v>
      </c>
      <c r="F116" s="21"/>
      <c r="G116" s="75" t="n">
        <f aca="false">R116</f>
        <v>1.8</v>
      </c>
      <c r="H116" s="75" t="n">
        <f aca="false">G116*C116</f>
        <v>0</v>
      </c>
      <c r="I116" s="1" t="s">
        <v>149</v>
      </c>
      <c r="K116" s="76" t="s">
        <v>62</v>
      </c>
      <c r="L116" s="40"/>
      <c r="M116" s="76"/>
      <c r="N116" s="76" t="n">
        <v>1018</v>
      </c>
      <c r="O116" s="77" t="n">
        <f aca="false">IF(AND(L116="",M116=""),N116,"")</f>
        <v>1018</v>
      </c>
      <c r="P116" s="1" t="n">
        <f aca="false">VLOOKUP("CTR"&amp;N116,Cumul_par_Code_tarifaire!B$3:K$1003,2,0)</f>
        <v>0</v>
      </c>
      <c r="Q116" s="1" t="n">
        <f aca="false">IF(L116&lt;&gt;"",L$20,IF(M116&lt;&gt;"",M$20,VLOOKUP("CTR"&amp;N116,Cumul_par_Code_tarifaire!B$3:K$1003,9,0)))</f>
        <v>1018</v>
      </c>
      <c r="R116" s="1" t="n">
        <f aca="false">IF(OR(L116&lt;&gt;"",M116&lt;&gt;""),R$21,VLOOKUP("CTR"&amp;N116,Cumul_par_Code_tarifaire!B$3:K$1003,10,0))</f>
        <v>1.8</v>
      </c>
    </row>
    <row r="117" customFormat="false" ht="12.8" hidden="false" customHeight="false" outlineLevel="0" collapsed="false">
      <c r="A117" s="71" t="s">
        <v>195</v>
      </c>
      <c r="B117" s="72" t="s">
        <v>196</v>
      </c>
      <c r="C117" s="73"/>
      <c r="D117" s="38" t="str">
        <f aca="false">IF(L117=L$22,L$21,IF(M117=M$22,M$21,K117))</f>
        <v>G5</v>
      </c>
      <c r="E117" s="80" t="n">
        <f aca="false">Q117</f>
        <v>1018</v>
      </c>
      <c r="F117" s="21"/>
      <c r="G117" s="75" t="n">
        <f aca="false">R117</f>
        <v>1.8</v>
      </c>
      <c r="H117" s="75" t="n">
        <f aca="false">G117*C117</f>
        <v>0</v>
      </c>
      <c r="I117" s="1" t="s">
        <v>149</v>
      </c>
      <c r="K117" s="76" t="s">
        <v>62</v>
      </c>
      <c r="L117" s="40"/>
      <c r="M117" s="76"/>
      <c r="N117" s="76" t="n">
        <v>1018</v>
      </c>
      <c r="O117" s="77" t="n">
        <f aca="false">IF(AND(L117="",M117=""),N117,"")</f>
        <v>1018</v>
      </c>
      <c r="P117" s="1" t="n">
        <f aca="false">VLOOKUP("CTR"&amp;N117,Cumul_par_Code_tarifaire!B$3:K$1003,2,0)</f>
        <v>0</v>
      </c>
      <c r="Q117" s="1" t="n">
        <f aca="false">IF(L117&lt;&gt;"",L$20,IF(M117&lt;&gt;"",M$20,VLOOKUP("CTR"&amp;N117,Cumul_par_Code_tarifaire!B$3:K$1003,9,0)))</f>
        <v>1018</v>
      </c>
      <c r="R117" s="1" t="n">
        <f aca="false">IF(OR(L117&lt;&gt;"",M117&lt;&gt;""),R$21,VLOOKUP("CTR"&amp;N117,Cumul_par_Code_tarifaire!B$3:K$1003,10,0))</f>
        <v>1.8</v>
      </c>
    </row>
    <row r="118" customFormat="false" ht="12.8" hidden="false" customHeight="false" outlineLevel="0" collapsed="false">
      <c r="A118" s="71" t="s">
        <v>197</v>
      </c>
      <c r="B118" s="72" t="s">
        <v>198</v>
      </c>
      <c r="C118" s="73"/>
      <c r="D118" s="38" t="str">
        <f aca="false">IF(L118=L$22,L$21,IF(M118=M$22,M$21,K118))</f>
        <v>G5</v>
      </c>
      <c r="E118" s="80" t="n">
        <f aca="false">Q118</f>
        <v>1018</v>
      </c>
      <c r="F118" s="21"/>
      <c r="G118" s="75" t="n">
        <f aca="false">R118</f>
        <v>1.8</v>
      </c>
      <c r="H118" s="75" t="n">
        <f aca="false">G118*C118</f>
        <v>0</v>
      </c>
      <c r="I118" s="1" t="s">
        <v>149</v>
      </c>
      <c r="K118" s="76" t="s">
        <v>62</v>
      </c>
      <c r="L118" s="40"/>
      <c r="M118" s="76"/>
      <c r="N118" s="76" t="n">
        <v>1018</v>
      </c>
      <c r="O118" s="77" t="n">
        <f aca="false">IF(AND(L118="",M118=""),N118,"")</f>
        <v>1018</v>
      </c>
      <c r="P118" s="1" t="n">
        <f aca="false">VLOOKUP("CTR"&amp;N118,Cumul_par_Code_tarifaire!B$3:K$1003,2,0)</f>
        <v>0</v>
      </c>
      <c r="Q118" s="1" t="n">
        <f aca="false">IF(L118&lt;&gt;"",L$20,IF(M118&lt;&gt;"",M$20,VLOOKUP("CTR"&amp;N118,Cumul_par_Code_tarifaire!B$3:K$1003,9,0)))</f>
        <v>1018</v>
      </c>
      <c r="R118" s="1" t="n">
        <f aca="false">IF(OR(L118&lt;&gt;"",M118&lt;&gt;""),R$21,VLOOKUP("CTR"&amp;N118,Cumul_par_Code_tarifaire!B$3:K$1003,10,0))</f>
        <v>1.8</v>
      </c>
    </row>
    <row r="119" customFormat="false" ht="12.8" hidden="false" customHeight="false" outlineLevel="0" collapsed="false">
      <c r="A119" s="71" t="s">
        <v>199</v>
      </c>
      <c r="B119" s="72" t="s">
        <v>168</v>
      </c>
      <c r="C119" s="73"/>
      <c r="D119" s="38" t="str">
        <f aca="false">IF(L119=L$22,L$21,IF(M119=M$22,M$21,K119))</f>
        <v>G5</v>
      </c>
      <c r="E119" s="80" t="n">
        <f aca="false">Q119</f>
        <v>1018</v>
      </c>
      <c r="F119" s="21"/>
      <c r="G119" s="75" t="n">
        <f aca="false">R119</f>
        <v>1.8</v>
      </c>
      <c r="H119" s="75" t="n">
        <f aca="false">G119*C119</f>
        <v>0</v>
      </c>
      <c r="I119" s="1" t="s">
        <v>149</v>
      </c>
      <c r="K119" s="76" t="s">
        <v>62</v>
      </c>
      <c r="L119" s="40"/>
      <c r="M119" s="76"/>
      <c r="N119" s="76" t="n">
        <v>1018</v>
      </c>
      <c r="O119" s="77" t="n">
        <f aca="false">IF(AND(L119="",M119=""),N119,"")</f>
        <v>1018</v>
      </c>
      <c r="P119" s="1" t="n">
        <f aca="false">VLOOKUP("CTR"&amp;N119,Cumul_par_Code_tarifaire!B$3:K$1003,2,0)</f>
        <v>0</v>
      </c>
      <c r="Q119" s="1" t="n">
        <f aca="false">IF(L119&lt;&gt;"",L$20,IF(M119&lt;&gt;"",M$20,VLOOKUP("CTR"&amp;N119,Cumul_par_Code_tarifaire!B$3:K$1003,9,0)))</f>
        <v>1018</v>
      </c>
      <c r="R119" s="1" t="n">
        <f aca="false">IF(OR(L119&lt;&gt;"",M119&lt;&gt;""),R$21,VLOOKUP("CTR"&amp;N119,Cumul_par_Code_tarifaire!B$3:K$1003,10,0))</f>
        <v>1.8</v>
      </c>
    </row>
    <row r="120" customFormat="false" ht="12.8" hidden="false" customHeight="false" outlineLevel="0" collapsed="false">
      <c r="A120" s="71" t="s">
        <v>200</v>
      </c>
      <c r="B120" s="72" t="s">
        <v>201</v>
      </c>
      <c r="C120" s="73"/>
      <c r="D120" s="38" t="str">
        <f aca="false">IF(L120=L$22,L$21,IF(M120=M$22,M$21,K120))</f>
        <v>G5</v>
      </c>
      <c r="E120" s="80" t="n">
        <f aca="false">Q120</f>
        <v>1018</v>
      </c>
      <c r="F120" s="21"/>
      <c r="G120" s="75" t="n">
        <f aca="false">R120</f>
        <v>1.8</v>
      </c>
      <c r="H120" s="75" t="n">
        <f aca="false">G120*C120</f>
        <v>0</v>
      </c>
      <c r="I120" s="1" t="s">
        <v>149</v>
      </c>
      <c r="K120" s="76" t="s">
        <v>62</v>
      </c>
      <c r="L120" s="40"/>
      <c r="M120" s="76"/>
      <c r="N120" s="76" t="n">
        <v>1018</v>
      </c>
      <c r="O120" s="77" t="n">
        <f aca="false">IF(AND(L120="",M120=""),N120,"")</f>
        <v>1018</v>
      </c>
      <c r="P120" s="1" t="n">
        <f aca="false">VLOOKUP("CTR"&amp;N120,Cumul_par_Code_tarifaire!B$3:K$1003,2,0)</f>
        <v>0</v>
      </c>
      <c r="Q120" s="1" t="n">
        <f aca="false">IF(L120&lt;&gt;"",L$20,IF(M120&lt;&gt;"",M$20,VLOOKUP("CTR"&amp;N120,Cumul_par_Code_tarifaire!B$3:K$1003,9,0)))</f>
        <v>1018</v>
      </c>
      <c r="R120" s="1" t="n">
        <f aca="false">IF(OR(L120&lt;&gt;"",M120&lt;&gt;""),R$21,VLOOKUP("CTR"&amp;N120,Cumul_par_Code_tarifaire!B$3:K$1003,10,0))</f>
        <v>1.8</v>
      </c>
    </row>
    <row r="121" customFormat="false" ht="12.8" hidden="true" customHeight="false" outlineLevel="0" collapsed="false">
      <c r="A121" s="71" t="s">
        <v>202</v>
      </c>
      <c r="B121" s="72" t="s">
        <v>203</v>
      </c>
      <c r="C121" s="73"/>
      <c r="D121" s="38" t="str">
        <f aca="false">IF(L121=L$22,L$21,IF(M121=M$22,M$21,K121))</f>
        <v>non dispo 2025</v>
      </c>
      <c r="E121" s="80" t="str">
        <f aca="false">Q121</f>
        <v>Nous Consulter</v>
      </c>
      <c r="F121" s="21"/>
      <c r="G121" s="75" t="n">
        <f aca="false">R121</f>
        <v>0</v>
      </c>
      <c r="H121" s="75" t="n">
        <f aca="false">G121*C121</f>
        <v>0</v>
      </c>
      <c r="I121" s="1" t="s">
        <v>149</v>
      </c>
      <c r="K121" s="76" t="s">
        <v>62</v>
      </c>
      <c r="L121" s="40" t="s">
        <v>34</v>
      </c>
      <c r="M121" s="76" t="s">
        <v>35</v>
      </c>
      <c r="N121" s="76" t="n">
        <v>1018</v>
      </c>
      <c r="O121" s="77" t="str">
        <f aca="false">IF(AND(L121="",M121=""),N121,"")</f>
        <v/>
      </c>
      <c r="P121" s="1" t="n">
        <f aca="false">VLOOKUP("CTR"&amp;N121,Cumul_par_Code_tarifaire!B$3:K$1003,2,0)</f>
        <v>0</v>
      </c>
      <c r="Q121" s="1" t="str">
        <f aca="false">IF(L121&lt;&gt;"",L$20,IF(M121&lt;&gt;"",M$20,VLOOKUP("CTR"&amp;N121,Cumul_par_Code_tarifaire!B$3:K$1003,9,0)))</f>
        <v>Nous Consulter</v>
      </c>
      <c r="R121" s="1" t="n">
        <f aca="false">IF(OR(L121&lt;&gt;"",M121&lt;&gt;""),R$21,VLOOKUP("CTR"&amp;N121,Cumul_par_Code_tarifaire!B$3:K$1003,10,0))</f>
        <v>0</v>
      </c>
      <c r="S121" s="1"/>
      <c r="T121" s="5"/>
      <c r="U121" s="5"/>
    </row>
    <row r="122" customFormat="false" ht="12.8" hidden="true" customHeight="false" outlineLevel="0" collapsed="false">
      <c r="A122" s="71" t="s">
        <v>202</v>
      </c>
      <c r="B122" s="72" t="s">
        <v>204</v>
      </c>
      <c r="C122" s="73"/>
      <c r="D122" s="38" t="str">
        <f aca="false">IF(L122=L$22,L$21,IF(M122=M$22,M$21,K122))</f>
        <v>non dispo 2025</v>
      </c>
      <c r="E122" s="80" t="str">
        <f aca="false">Q122</f>
        <v>Nous Consulter</v>
      </c>
      <c r="F122" s="21"/>
      <c r="G122" s="75" t="n">
        <f aca="false">R122</f>
        <v>0</v>
      </c>
      <c r="H122" s="75" t="n">
        <f aca="false">G122*C122</f>
        <v>0</v>
      </c>
      <c r="I122" s="1" t="s">
        <v>149</v>
      </c>
      <c r="K122" s="76" t="s">
        <v>62</v>
      </c>
      <c r="L122" s="40" t="s">
        <v>34</v>
      </c>
      <c r="M122" s="76" t="s">
        <v>35</v>
      </c>
      <c r="N122" s="76" t="n">
        <v>1018</v>
      </c>
      <c r="O122" s="77" t="str">
        <f aca="false">IF(AND(L122="",M122=""),N122,"")</f>
        <v/>
      </c>
      <c r="P122" s="1" t="n">
        <f aca="false">VLOOKUP("CTR"&amp;N122,Cumul_par_Code_tarifaire!B$3:K$1003,2,0)</f>
        <v>0</v>
      </c>
      <c r="Q122" s="1" t="str">
        <f aca="false">IF(L122&lt;&gt;"",L$20,IF(M122&lt;&gt;"",M$20,VLOOKUP("CTR"&amp;N122,Cumul_par_Code_tarifaire!B$3:K$1003,9,0)))</f>
        <v>Nous Consulter</v>
      </c>
      <c r="R122" s="1" t="n">
        <f aca="false">IF(OR(L122&lt;&gt;"",M122&lt;&gt;""),R$21,VLOOKUP("CTR"&amp;N122,Cumul_par_Code_tarifaire!B$3:K$1003,10,0))</f>
        <v>0</v>
      </c>
      <c r="S122" s="1"/>
      <c r="T122" s="5"/>
      <c r="U122" s="5"/>
    </row>
    <row r="123" customFormat="false" ht="12.8" hidden="false" customHeight="false" outlineLevel="0" collapsed="false">
      <c r="A123" s="71" t="s">
        <v>202</v>
      </c>
      <c r="B123" s="72" t="s">
        <v>205</v>
      </c>
      <c r="C123" s="73"/>
      <c r="D123" s="38" t="str">
        <f aca="false">IF(L123=L$22,L$21,IF(M123=M$22,M$21,K123))</f>
        <v>G5</v>
      </c>
      <c r="E123" s="80" t="n">
        <f aca="false">Q123</f>
        <v>1018</v>
      </c>
      <c r="F123" s="21"/>
      <c r="G123" s="75" t="n">
        <f aca="false">R123</f>
        <v>1.8</v>
      </c>
      <c r="H123" s="75" t="n">
        <f aca="false">G123*C123</f>
        <v>0</v>
      </c>
      <c r="I123" s="1" t="s">
        <v>149</v>
      </c>
      <c r="K123" s="76" t="s">
        <v>62</v>
      </c>
      <c r="L123" s="40"/>
      <c r="M123" s="76"/>
      <c r="N123" s="76" t="n">
        <v>1018</v>
      </c>
      <c r="O123" s="77" t="n">
        <f aca="false">IF(AND(L123="",M123=""),N123,"")</f>
        <v>1018</v>
      </c>
      <c r="P123" s="1" t="n">
        <f aca="false">VLOOKUP("CTR"&amp;N123,Cumul_par_Code_tarifaire!B$3:K$1003,2,0)</f>
        <v>0</v>
      </c>
      <c r="Q123" s="1" t="n">
        <f aca="false">IF(L123&lt;&gt;"",L$20,IF(M123&lt;&gt;"",M$20,VLOOKUP("CTR"&amp;N123,Cumul_par_Code_tarifaire!B$3:K$1003,9,0)))</f>
        <v>1018</v>
      </c>
      <c r="R123" s="1" t="n">
        <f aca="false">IF(OR(L123&lt;&gt;"",M123&lt;&gt;""),R$21,VLOOKUP("CTR"&amp;N123,Cumul_par_Code_tarifaire!B$3:K$1003,10,0))</f>
        <v>1.8</v>
      </c>
    </row>
    <row r="124" customFormat="false" ht="12.8" hidden="true" customHeight="false" outlineLevel="0" collapsed="false">
      <c r="A124" s="71" t="s">
        <v>202</v>
      </c>
      <c r="B124" s="72" t="s">
        <v>206</v>
      </c>
      <c r="C124" s="73"/>
      <c r="D124" s="38" t="str">
        <f aca="false">IF(L124=L$22,L$21,IF(M124=M$22,M$21,K124))</f>
        <v>non dispo 2025</v>
      </c>
      <c r="E124" s="80" t="str">
        <f aca="false">Q124</f>
        <v>Nous Consulter</v>
      </c>
      <c r="F124" s="21"/>
      <c r="G124" s="75" t="n">
        <f aca="false">R124</f>
        <v>0</v>
      </c>
      <c r="H124" s="75" t="n">
        <f aca="false">G124*C124</f>
        <v>0</v>
      </c>
      <c r="I124" s="1" t="s">
        <v>149</v>
      </c>
      <c r="K124" s="76" t="s">
        <v>62</v>
      </c>
      <c r="L124" s="40" t="s">
        <v>34</v>
      </c>
      <c r="M124" s="76"/>
      <c r="N124" s="76" t="n">
        <v>1018</v>
      </c>
      <c r="O124" s="77" t="str">
        <f aca="false">IF(AND(L124="",M124=""),N124,"")</f>
        <v/>
      </c>
      <c r="P124" s="1" t="n">
        <f aca="false">VLOOKUP("CTR"&amp;N124,Cumul_par_Code_tarifaire!B$3:K$1003,2,0)</f>
        <v>0</v>
      </c>
      <c r="Q124" s="1" t="str">
        <f aca="false">IF(L124&lt;&gt;"",L$20,IF(M124&lt;&gt;"",M$20,VLOOKUP("CTR"&amp;N124,Cumul_par_Code_tarifaire!B$3:K$1003,9,0)))</f>
        <v>Nous Consulter</v>
      </c>
      <c r="R124" s="1" t="n">
        <f aca="false">IF(OR(L124&lt;&gt;"",M124&lt;&gt;""),R$21,VLOOKUP("CTR"&amp;N124,Cumul_par_Code_tarifaire!B$3:K$1003,10,0))</f>
        <v>0</v>
      </c>
    </row>
    <row r="125" customFormat="false" ht="12.8" hidden="false" customHeight="false" outlineLevel="0" collapsed="false">
      <c r="A125" s="71" t="s">
        <v>207</v>
      </c>
      <c r="B125" s="72" t="s">
        <v>208</v>
      </c>
      <c r="C125" s="73"/>
      <c r="D125" s="38" t="str">
        <f aca="false">IF(L125=L$22,L$21,IF(M125=M$22,M$21,K125))</f>
        <v>G5</v>
      </c>
      <c r="E125" s="80" t="n">
        <f aca="false">Q125</f>
        <v>1018</v>
      </c>
      <c r="F125" s="21"/>
      <c r="G125" s="75" t="n">
        <f aca="false">R125</f>
        <v>1.8</v>
      </c>
      <c r="H125" s="75" t="n">
        <f aca="false">G125*C125</f>
        <v>0</v>
      </c>
      <c r="I125" s="1" t="s">
        <v>149</v>
      </c>
      <c r="K125" s="76" t="s">
        <v>62</v>
      </c>
      <c r="L125" s="40"/>
      <c r="M125" s="76"/>
      <c r="N125" s="76" t="n">
        <v>1018</v>
      </c>
      <c r="O125" s="77" t="n">
        <f aca="false">IF(AND(L125="",M125=""),N125,"")</f>
        <v>1018</v>
      </c>
      <c r="P125" s="1" t="n">
        <f aca="false">VLOOKUP("CTR"&amp;N125,Cumul_par_Code_tarifaire!B$3:K$1003,2,0)</f>
        <v>0</v>
      </c>
      <c r="Q125" s="1" t="n">
        <f aca="false">IF(L125&lt;&gt;"",L$20,IF(M125&lt;&gt;"",M$20,VLOOKUP("CTR"&amp;N125,Cumul_par_Code_tarifaire!B$3:K$1003,9,0)))</f>
        <v>1018</v>
      </c>
      <c r="R125" s="1" t="n">
        <f aca="false">IF(OR(L125&lt;&gt;"",M125&lt;&gt;""),R$21,VLOOKUP("CTR"&amp;N125,Cumul_par_Code_tarifaire!B$3:K$1003,10,0))</f>
        <v>1.8</v>
      </c>
    </row>
    <row r="126" customFormat="false" ht="12.8" hidden="false" customHeight="false" outlineLevel="0" collapsed="false">
      <c r="A126" s="71" t="s">
        <v>209</v>
      </c>
      <c r="B126" s="72" t="s">
        <v>210</v>
      </c>
      <c r="C126" s="73"/>
      <c r="D126" s="38" t="str">
        <f aca="false">IF(L126=L$22,L$21,IF(M126=M$22,M$21,K126))</f>
        <v>G5</v>
      </c>
      <c r="E126" s="80" t="n">
        <f aca="false">Q126</f>
        <v>1018</v>
      </c>
      <c r="F126" s="21"/>
      <c r="G126" s="75" t="n">
        <f aca="false">R126</f>
        <v>1.8</v>
      </c>
      <c r="H126" s="75" t="n">
        <f aca="false">G126*C126</f>
        <v>0</v>
      </c>
      <c r="I126" s="1" t="s">
        <v>149</v>
      </c>
      <c r="K126" s="76" t="s">
        <v>62</v>
      </c>
      <c r="L126" s="40"/>
      <c r="M126" s="76"/>
      <c r="N126" s="76" t="n">
        <v>1018</v>
      </c>
      <c r="O126" s="77" t="n">
        <f aca="false">IF(AND(L126="",M126=""),N126,"")</f>
        <v>1018</v>
      </c>
      <c r="P126" s="1" t="n">
        <f aca="false">VLOOKUP("CTR"&amp;N126,Cumul_par_Code_tarifaire!B$3:K$1003,2,0)</f>
        <v>0</v>
      </c>
      <c r="Q126" s="1" t="n">
        <f aca="false">IF(L126&lt;&gt;"",L$20,IF(M126&lt;&gt;"",M$20,VLOOKUP("CTR"&amp;N126,Cumul_par_Code_tarifaire!B$3:K$1003,9,0)))</f>
        <v>1018</v>
      </c>
      <c r="R126" s="1" t="n">
        <f aca="false">IF(OR(L126&lt;&gt;"",M126&lt;&gt;""),R$21,VLOOKUP("CTR"&amp;N126,Cumul_par_Code_tarifaire!B$3:K$1003,10,0))</f>
        <v>1.8</v>
      </c>
    </row>
    <row r="127" customFormat="false" ht="12.8" hidden="false" customHeight="false" outlineLevel="0" collapsed="false">
      <c r="A127" s="62" t="s">
        <v>211</v>
      </c>
      <c r="B127" s="63"/>
      <c r="C127" s="78"/>
      <c r="D127" s="65" t="n">
        <v>0</v>
      </c>
      <c r="E127" s="66"/>
      <c r="F127" s="67"/>
      <c r="G127" s="68"/>
      <c r="H127" s="68"/>
      <c r="I127" s="69"/>
      <c r="K127" s="79"/>
      <c r="L127" s="40"/>
      <c r="M127" s="79"/>
      <c r="N127" s="79"/>
      <c r="O127" s="77" t="n">
        <f aca="false">IF(AND(L127="",M127=""),N127,"")</f>
        <v>0</v>
      </c>
      <c r="P127" s="1" t="e">
        <f aca="false">VLOOKUP("CTR"&amp;N127,Cumul_par_Code_tarifaire!B$3:K$1003,2,0)</f>
        <v>#N/A</v>
      </c>
      <c r="Q127" s="1" t="e">
        <f aca="false">IF(L127&lt;&gt;"",L$20,IF(M127&lt;&gt;"",M$20,VLOOKUP("CTR"&amp;N127,Cumul_par_Code_tarifaire!B$3:K$1003,9,0)))</f>
        <v>#N/A</v>
      </c>
      <c r="R127" s="1" t="e">
        <f aca="false">IF(OR(L127&lt;&gt;"",M127&lt;&gt;""),R$21,VLOOKUP("CTR"&amp;N127,Cumul_par_Code_tarifaire!B$3:K$1003,10,0))</f>
        <v>#N/A</v>
      </c>
    </row>
    <row r="128" customFormat="false" ht="12.8" hidden="false" customHeight="false" outlineLevel="0" collapsed="false">
      <c r="A128" s="71" t="s">
        <v>212</v>
      </c>
      <c r="B128" s="72" t="s">
        <v>213</v>
      </c>
      <c r="C128" s="73"/>
      <c r="D128" s="38" t="str">
        <f aca="false">IF(L128=L$22,L$21,IF(M128=M$22,M$21,K128))</f>
        <v>G5</v>
      </c>
      <c r="E128" s="80" t="n">
        <f aca="false">Q128</f>
        <v>1038</v>
      </c>
      <c r="F128" s="21"/>
      <c r="G128" s="75" t="n">
        <f aca="false">R128</f>
        <v>2.1</v>
      </c>
      <c r="H128" s="75" t="n">
        <f aca="false">G128*C128</f>
        <v>0</v>
      </c>
      <c r="I128" s="1" t="s">
        <v>214</v>
      </c>
      <c r="K128" s="76" t="s">
        <v>62</v>
      </c>
      <c r="L128" s="40"/>
      <c r="M128" s="76"/>
      <c r="N128" s="76" t="n">
        <v>1038</v>
      </c>
      <c r="O128" s="77" t="n">
        <f aca="false">IF(AND(L128="",M128=""),N128,"")</f>
        <v>1038</v>
      </c>
      <c r="P128" s="1" t="n">
        <f aca="false">VLOOKUP("CTR"&amp;N128,Cumul_par_Code_tarifaire!B$3:K$1003,2,0)</f>
        <v>0</v>
      </c>
      <c r="Q128" s="1" t="n">
        <f aca="false">IF(L128&lt;&gt;"",L$20,IF(M128&lt;&gt;"",M$20,VLOOKUP("CTR"&amp;N128,Cumul_par_Code_tarifaire!B$3:K$1003,9,0)))</f>
        <v>1038</v>
      </c>
      <c r="R128" s="1" t="n">
        <f aca="false">IF(OR(L128&lt;&gt;"",M128&lt;&gt;""),R$21,VLOOKUP("CTR"&amp;N128,Cumul_par_Code_tarifaire!B$3:K$1003,10,0))</f>
        <v>2.1</v>
      </c>
    </row>
    <row r="129" customFormat="false" ht="12.8" hidden="false" customHeight="false" outlineLevel="0" collapsed="false">
      <c r="A129" s="71" t="s">
        <v>215</v>
      </c>
      <c r="B129" s="72" t="s">
        <v>216</v>
      </c>
      <c r="C129" s="73"/>
      <c r="D129" s="38" t="str">
        <f aca="false">IF(L129=L$22,L$21,IF(M129=M$22,M$21,K129))</f>
        <v>G5</v>
      </c>
      <c r="E129" s="80" t="n">
        <f aca="false">Q129</f>
        <v>1038</v>
      </c>
      <c r="F129" s="21"/>
      <c r="G129" s="75" t="n">
        <f aca="false">R129</f>
        <v>2.1</v>
      </c>
      <c r="H129" s="75" t="n">
        <f aca="false">G129*C129</f>
        <v>0</v>
      </c>
      <c r="I129" s="1" t="s">
        <v>214</v>
      </c>
      <c r="K129" s="76" t="s">
        <v>62</v>
      </c>
      <c r="L129" s="40"/>
      <c r="M129" s="76"/>
      <c r="N129" s="76" t="n">
        <v>1038</v>
      </c>
      <c r="O129" s="77" t="n">
        <f aca="false">IF(AND(L129="",M129=""),N129,"")</f>
        <v>1038</v>
      </c>
      <c r="P129" s="1" t="n">
        <f aca="false">VLOOKUP("CTR"&amp;N129,Cumul_par_Code_tarifaire!B$3:K$1003,2,0)</f>
        <v>0</v>
      </c>
      <c r="Q129" s="1" t="n">
        <f aca="false">IF(L129&lt;&gt;"",L$20,IF(M129&lt;&gt;"",M$20,VLOOKUP("CTR"&amp;N129,Cumul_par_Code_tarifaire!B$3:K$1003,9,0)))</f>
        <v>1038</v>
      </c>
      <c r="R129" s="1" t="n">
        <f aca="false">IF(OR(L129&lt;&gt;"",M129&lt;&gt;""),R$21,VLOOKUP("CTR"&amp;N129,Cumul_par_Code_tarifaire!B$3:K$1003,10,0))</f>
        <v>2.1</v>
      </c>
    </row>
    <row r="130" customFormat="false" ht="12.8" hidden="false" customHeight="false" outlineLevel="0" collapsed="false">
      <c r="A130" s="71" t="s">
        <v>217</v>
      </c>
      <c r="B130" s="72" t="s">
        <v>82</v>
      </c>
      <c r="C130" s="73"/>
      <c r="D130" s="38" t="str">
        <f aca="false">IF(L130=L$22,L$21,IF(M130=M$22,M$21,K130))</f>
        <v>G5</v>
      </c>
      <c r="E130" s="80" t="n">
        <f aca="false">Q130</f>
        <v>1038</v>
      </c>
      <c r="F130" s="21"/>
      <c r="G130" s="75" t="n">
        <f aca="false">R130</f>
        <v>2.1</v>
      </c>
      <c r="H130" s="75" t="n">
        <f aca="false">G130*C130</f>
        <v>0</v>
      </c>
      <c r="I130" s="1" t="s">
        <v>214</v>
      </c>
      <c r="K130" s="76" t="s">
        <v>62</v>
      </c>
      <c r="L130" s="40"/>
      <c r="M130" s="76"/>
      <c r="N130" s="76" t="n">
        <v>1038</v>
      </c>
      <c r="O130" s="77" t="n">
        <f aca="false">IF(AND(L130="",M130=""),N130,"")</f>
        <v>1038</v>
      </c>
      <c r="P130" s="1" t="n">
        <f aca="false">VLOOKUP("CTR"&amp;N130,Cumul_par_Code_tarifaire!B$3:K$1003,2,0)</f>
        <v>0</v>
      </c>
      <c r="Q130" s="1" t="n">
        <f aca="false">IF(L130&lt;&gt;"",L$20,IF(M130&lt;&gt;"",M$20,VLOOKUP("CTR"&amp;N130,Cumul_par_Code_tarifaire!B$3:K$1003,9,0)))</f>
        <v>1038</v>
      </c>
      <c r="R130" s="1" t="n">
        <f aca="false">IF(OR(L130&lt;&gt;"",M130&lt;&gt;""),R$21,VLOOKUP("CTR"&amp;N130,Cumul_par_Code_tarifaire!B$3:K$1003,10,0))</f>
        <v>2.1</v>
      </c>
    </row>
    <row r="131" customFormat="false" ht="12.8" hidden="false" customHeight="false" outlineLevel="0" collapsed="false">
      <c r="A131" s="71" t="s">
        <v>218</v>
      </c>
      <c r="B131" s="72" t="s">
        <v>219</v>
      </c>
      <c r="C131" s="73"/>
      <c r="D131" s="38" t="str">
        <f aca="false">IF(L131=L$22,L$21,IF(M131=M$22,M$21,K131))</f>
        <v>G5</v>
      </c>
      <c r="E131" s="80" t="n">
        <f aca="false">Q131</f>
        <v>1038</v>
      </c>
      <c r="F131" s="21"/>
      <c r="G131" s="75" t="n">
        <f aca="false">R131</f>
        <v>2.1</v>
      </c>
      <c r="H131" s="75" t="n">
        <f aca="false">G131*C131</f>
        <v>0</v>
      </c>
      <c r="I131" s="1" t="s">
        <v>214</v>
      </c>
      <c r="K131" s="76" t="s">
        <v>62</v>
      </c>
      <c r="L131" s="40"/>
      <c r="M131" s="76"/>
      <c r="N131" s="76" t="n">
        <v>1038</v>
      </c>
      <c r="O131" s="77" t="n">
        <f aca="false">IF(AND(L131="",M131=""),N131,"")</f>
        <v>1038</v>
      </c>
      <c r="P131" s="1" t="n">
        <f aca="false">VLOOKUP("CTR"&amp;N131,Cumul_par_Code_tarifaire!B$3:K$1003,2,0)</f>
        <v>0</v>
      </c>
      <c r="Q131" s="1" t="n">
        <f aca="false">IF(L131&lt;&gt;"",L$20,IF(M131&lt;&gt;"",M$20,VLOOKUP("CTR"&amp;N131,Cumul_par_Code_tarifaire!B$3:K$1003,9,0)))</f>
        <v>1038</v>
      </c>
      <c r="R131" s="1" t="n">
        <f aca="false">IF(OR(L131&lt;&gt;"",M131&lt;&gt;""),R$21,VLOOKUP("CTR"&amp;N131,Cumul_par_Code_tarifaire!B$3:K$1003,10,0))</f>
        <v>2.1</v>
      </c>
    </row>
    <row r="132" customFormat="false" ht="12.8" hidden="false" customHeight="false" outlineLevel="0" collapsed="false">
      <c r="A132" s="71" t="s">
        <v>220</v>
      </c>
      <c r="B132" s="72" t="s">
        <v>221</v>
      </c>
      <c r="C132" s="73"/>
      <c r="D132" s="38" t="str">
        <f aca="false">IF(L132=L$22,L$21,IF(M132=M$22,M$21,K132))</f>
        <v>G5</v>
      </c>
      <c r="E132" s="80" t="n">
        <f aca="false">Q132</f>
        <v>1038</v>
      </c>
      <c r="F132" s="21"/>
      <c r="G132" s="75" t="n">
        <f aca="false">R132</f>
        <v>2.1</v>
      </c>
      <c r="H132" s="75" t="n">
        <f aca="false">G132*C132</f>
        <v>0</v>
      </c>
      <c r="I132" s="1" t="s">
        <v>214</v>
      </c>
      <c r="K132" s="76" t="s">
        <v>62</v>
      </c>
      <c r="L132" s="40"/>
      <c r="M132" s="76"/>
      <c r="N132" s="76" t="n">
        <v>1038</v>
      </c>
      <c r="O132" s="77" t="n">
        <f aca="false">IF(AND(L132="",M132=""),N132,"")</f>
        <v>1038</v>
      </c>
      <c r="P132" s="1" t="n">
        <f aca="false">VLOOKUP("CTR"&amp;N132,Cumul_par_Code_tarifaire!B$3:K$1003,2,0)</f>
        <v>0</v>
      </c>
      <c r="Q132" s="1" t="n">
        <f aca="false">IF(L132&lt;&gt;"",L$20,IF(M132&lt;&gt;"",M$20,VLOOKUP("CTR"&amp;N132,Cumul_par_Code_tarifaire!B$3:K$1003,9,0)))</f>
        <v>1038</v>
      </c>
      <c r="R132" s="1" t="n">
        <f aca="false">IF(OR(L132&lt;&gt;"",M132&lt;&gt;""),R$21,VLOOKUP("CTR"&amp;N132,Cumul_par_Code_tarifaire!B$3:K$1003,10,0))</f>
        <v>2.1</v>
      </c>
    </row>
    <row r="133" customFormat="false" ht="12.8" hidden="false" customHeight="false" outlineLevel="0" collapsed="false">
      <c r="A133" s="71" t="s">
        <v>222</v>
      </c>
      <c r="B133" s="72" t="s">
        <v>223</v>
      </c>
      <c r="C133" s="73"/>
      <c r="D133" s="38" t="str">
        <f aca="false">IF(L133=L$22,L$21,IF(M133=M$22,M$21,K133))</f>
        <v>G5</v>
      </c>
      <c r="E133" s="80" t="n">
        <f aca="false">Q133</f>
        <v>1038</v>
      </c>
      <c r="F133" s="21"/>
      <c r="G133" s="75" t="n">
        <f aca="false">R133</f>
        <v>2.1</v>
      </c>
      <c r="H133" s="75" t="n">
        <f aca="false">G133*C133</f>
        <v>0</v>
      </c>
      <c r="I133" s="1" t="s">
        <v>214</v>
      </c>
      <c r="K133" s="76" t="s">
        <v>62</v>
      </c>
      <c r="L133" s="40"/>
      <c r="M133" s="76"/>
      <c r="N133" s="76" t="n">
        <v>1038</v>
      </c>
      <c r="O133" s="77" t="n">
        <f aca="false">IF(AND(L133="",M133=""),N133,"")</f>
        <v>1038</v>
      </c>
      <c r="P133" s="1" t="n">
        <f aca="false">VLOOKUP("CTR"&amp;N133,Cumul_par_Code_tarifaire!B$3:K$1003,2,0)</f>
        <v>0</v>
      </c>
      <c r="Q133" s="1" t="n">
        <f aca="false">IF(L133&lt;&gt;"",L$20,IF(M133&lt;&gt;"",M$20,VLOOKUP("CTR"&amp;N133,Cumul_par_Code_tarifaire!B$3:K$1003,9,0)))</f>
        <v>1038</v>
      </c>
      <c r="R133" s="1" t="n">
        <f aca="false">IF(OR(L133&lt;&gt;"",M133&lt;&gt;""),R$21,VLOOKUP("CTR"&amp;N133,Cumul_par_Code_tarifaire!B$3:K$1003,10,0))</f>
        <v>2.1</v>
      </c>
    </row>
    <row r="134" customFormat="false" ht="12.8" hidden="false" customHeight="false" outlineLevel="0" collapsed="false">
      <c r="A134" s="71" t="s">
        <v>224</v>
      </c>
      <c r="B134" s="72" t="s">
        <v>82</v>
      </c>
      <c r="C134" s="73"/>
      <c r="D134" s="38" t="str">
        <f aca="false">IF(L134=L$22,L$21,IF(M134=M$22,M$21,K134))</f>
        <v>G5</v>
      </c>
      <c r="E134" s="80" t="n">
        <f aca="false">Q134</f>
        <v>1038</v>
      </c>
      <c r="F134" s="21"/>
      <c r="G134" s="75" t="n">
        <f aca="false">R134</f>
        <v>2.1</v>
      </c>
      <c r="H134" s="75" t="n">
        <f aca="false">G134*C134</f>
        <v>0</v>
      </c>
      <c r="I134" s="1" t="s">
        <v>214</v>
      </c>
      <c r="K134" s="76" t="s">
        <v>62</v>
      </c>
      <c r="L134" s="40"/>
      <c r="M134" s="76"/>
      <c r="N134" s="76" t="n">
        <v>1038</v>
      </c>
      <c r="O134" s="77" t="n">
        <f aca="false">IF(AND(L134="",M134=""),N134,"")</f>
        <v>1038</v>
      </c>
      <c r="P134" s="1" t="n">
        <f aca="false">VLOOKUP("CTR"&amp;N134,Cumul_par_Code_tarifaire!B$3:K$1003,2,0)</f>
        <v>0</v>
      </c>
      <c r="Q134" s="1" t="n">
        <f aca="false">IF(L134&lt;&gt;"",L$20,IF(M134&lt;&gt;"",M$20,VLOOKUP("CTR"&amp;N134,Cumul_par_Code_tarifaire!B$3:K$1003,9,0)))</f>
        <v>1038</v>
      </c>
      <c r="R134" s="1" t="n">
        <f aca="false">IF(OR(L134&lt;&gt;"",M134&lt;&gt;""),R$21,VLOOKUP("CTR"&amp;N134,Cumul_par_Code_tarifaire!B$3:K$1003,10,0))</f>
        <v>2.1</v>
      </c>
    </row>
    <row r="135" customFormat="false" ht="12.8" hidden="false" customHeight="false" outlineLevel="0" collapsed="false">
      <c r="A135" s="71" t="s">
        <v>225</v>
      </c>
      <c r="B135" s="72" t="s">
        <v>213</v>
      </c>
      <c r="C135" s="73"/>
      <c r="D135" s="38" t="str">
        <f aca="false">IF(L135=L$22,L$21,IF(M135=M$22,M$21,K135))</f>
        <v>G5</v>
      </c>
      <c r="E135" s="80" t="n">
        <f aca="false">Q135</f>
        <v>1038</v>
      </c>
      <c r="F135" s="23"/>
      <c r="G135" s="75" t="n">
        <f aca="false">R135</f>
        <v>2.1</v>
      </c>
      <c r="H135" s="75" t="n">
        <f aca="false">G135*C135</f>
        <v>0</v>
      </c>
      <c r="I135" s="1" t="s">
        <v>214</v>
      </c>
      <c r="K135" s="76" t="s">
        <v>62</v>
      </c>
      <c r="L135" s="40"/>
      <c r="M135" s="76"/>
      <c r="N135" s="76" t="n">
        <v>1038</v>
      </c>
      <c r="O135" s="77" t="n">
        <f aca="false">IF(AND(L135="",M135=""),N135,"")</f>
        <v>1038</v>
      </c>
      <c r="P135" s="1" t="n">
        <f aca="false">VLOOKUP("CTR"&amp;N135,Cumul_par_Code_tarifaire!B$3:K$1003,2,0)</f>
        <v>0</v>
      </c>
      <c r="Q135" s="1" t="n">
        <f aca="false">IF(L135&lt;&gt;"",L$20,IF(M135&lt;&gt;"",M$20,VLOOKUP("CTR"&amp;N135,Cumul_par_Code_tarifaire!B$3:K$1003,9,0)))</f>
        <v>1038</v>
      </c>
      <c r="R135" s="1" t="n">
        <f aca="false">IF(OR(L135&lt;&gt;"",M135&lt;&gt;""),R$21,VLOOKUP("CTR"&amp;N135,Cumul_par_Code_tarifaire!B$3:K$1003,10,0))</f>
        <v>2.1</v>
      </c>
    </row>
    <row r="136" customFormat="false" ht="12.8" hidden="false" customHeight="false" outlineLevel="0" collapsed="false">
      <c r="A136" s="71" t="s">
        <v>226</v>
      </c>
      <c r="B136" s="72" t="s">
        <v>227</v>
      </c>
      <c r="C136" s="73"/>
      <c r="D136" s="38" t="str">
        <f aca="false">IF(L136=L$22,L$21,IF(M136=M$22,M$21,K136))</f>
        <v>G5</v>
      </c>
      <c r="E136" s="80" t="n">
        <f aca="false">Q136</f>
        <v>1038</v>
      </c>
      <c r="F136" s="21"/>
      <c r="G136" s="75" t="n">
        <f aca="false">R136</f>
        <v>2.1</v>
      </c>
      <c r="H136" s="75" t="n">
        <f aca="false">G136*C136</f>
        <v>0</v>
      </c>
      <c r="I136" s="1" t="s">
        <v>214</v>
      </c>
      <c r="K136" s="76" t="s">
        <v>62</v>
      </c>
      <c r="L136" s="40"/>
      <c r="M136" s="76"/>
      <c r="N136" s="76" t="n">
        <v>1038</v>
      </c>
      <c r="O136" s="77" t="n">
        <f aca="false">IF(AND(L136="",M136=""),N136,"")</f>
        <v>1038</v>
      </c>
      <c r="P136" s="1" t="n">
        <f aca="false">VLOOKUP("CTR"&amp;N136,Cumul_par_Code_tarifaire!B$3:K$1003,2,0)</f>
        <v>0</v>
      </c>
      <c r="Q136" s="1" t="n">
        <f aca="false">IF(L136&lt;&gt;"",L$20,IF(M136&lt;&gt;"",M$20,VLOOKUP("CTR"&amp;N136,Cumul_par_Code_tarifaire!B$3:K$1003,9,0)))</f>
        <v>1038</v>
      </c>
      <c r="R136" s="1" t="n">
        <f aca="false">IF(OR(L136&lt;&gt;"",M136&lt;&gt;""),R$21,VLOOKUP("CTR"&amp;N136,Cumul_par_Code_tarifaire!B$3:K$1003,10,0))</f>
        <v>2.1</v>
      </c>
    </row>
    <row r="137" customFormat="false" ht="12.8" hidden="false" customHeight="false" outlineLevel="0" collapsed="false">
      <c r="A137" s="71" t="s">
        <v>228</v>
      </c>
      <c r="B137" s="72"/>
      <c r="C137" s="73"/>
      <c r="D137" s="38" t="str">
        <f aca="false">IF(L137=L$22,L$21,IF(M137=M$22,M$21,K137))</f>
        <v>G5</v>
      </c>
      <c r="E137" s="80" t="n">
        <f aca="false">Q137</f>
        <v>1038</v>
      </c>
      <c r="F137" s="21"/>
      <c r="G137" s="75" t="n">
        <f aca="false">R137</f>
        <v>2.1</v>
      </c>
      <c r="H137" s="75" t="n">
        <f aca="false">G137*C137</f>
        <v>0</v>
      </c>
      <c r="I137" s="1" t="s">
        <v>214</v>
      </c>
      <c r="K137" s="76" t="s">
        <v>62</v>
      </c>
      <c r="L137" s="40"/>
      <c r="M137" s="76"/>
      <c r="N137" s="76" t="n">
        <v>1038</v>
      </c>
      <c r="O137" s="77" t="n">
        <f aca="false">IF(AND(L137="",M137=""),N137,"")</f>
        <v>1038</v>
      </c>
      <c r="P137" s="1" t="n">
        <f aca="false">VLOOKUP("CTR"&amp;N137,Cumul_par_Code_tarifaire!B$3:K$1003,2,0)</f>
        <v>0</v>
      </c>
      <c r="Q137" s="1" t="n">
        <f aca="false">IF(L137&lt;&gt;"",L$20,IF(M137&lt;&gt;"",M$20,VLOOKUP("CTR"&amp;N137,Cumul_par_Code_tarifaire!B$3:K$1003,9,0)))</f>
        <v>1038</v>
      </c>
      <c r="R137" s="1" t="n">
        <f aca="false">IF(OR(L137&lt;&gt;"",M137&lt;&gt;""),R$21,VLOOKUP("CTR"&amp;N137,Cumul_par_Code_tarifaire!B$3:K$1003,10,0))</f>
        <v>2.1</v>
      </c>
    </row>
    <row r="138" customFormat="false" ht="22.35" hidden="false" customHeight="false" outlineLevel="0" collapsed="false">
      <c r="A138" s="71" t="s">
        <v>229</v>
      </c>
      <c r="B138" s="72" t="s">
        <v>230</v>
      </c>
      <c r="C138" s="73"/>
      <c r="D138" s="38" t="str">
        <f aca="false">IF(L138=L$22,L$21,IF(M138=M$22,M$21,K138))</f>
        <v>G5</v>
      </c>
      <c r="E138" s="80" t="n">
        <f aca="false">Q138</f>
        <v>1038</v>
      </c>
      <c r="F138" s="21"/>
      <c r="G138" s="75" t="n">
        <f aca="false">R138</f>
        <v>2.1</v>
      </c>
      <c r="H138" s="75" t="n">
        <f aca="false">G138*C138</f>
        <v>0</v>
      </c>
      <c r="I138" s="1" t="s">
        <v>214</v>
      </c>
      <c r="K138" s="76" t="s">
        <v>62</v>
      </c>
      <c r="L138" s="40"/>
      <c r="M138" s="76"/>
      <c r="N138" s="76" t="n">
        <v>1038</v>
      </c>
      <c r="O138" s="77" t="n">
        <f aca="false">IF(AND(L138="",M138=""),N138,"")</f>
        <v>1038</v>
      </c>
      <c r="P138" s="1" t="n">
        <f aca="false">VLOOKUP("CTR"&amp;N138,Cumul_par_Code_tarifaire!B$3:K$1003,2,0)</f>
        <v>0</v>
      </c>
      <c r="Q138" s="1" t="n">
        <f aca="false">IF(L138&lt;&gt;"",L$20,IF(M138&lt;&gt;"",M$20,VLOOKUP("CTR"&amp;N138,Cumul_par_Code_tarifaire!B$3:K$1003,9,0)))</f>
        <v>1038</v>
      </c>
      <c r="R138" s="1" t="n">
        <f aca="false">IF(OR(L138&lt;&gt;"",M138&lt;&gt;""),R$21,VLOOKUP("CTR"&amp;N138,Cumul_par_Code_tarifaire!B$3:K$1003,10,0))</f>
        <v>2.1</v>
      </c>
    </row>
    <row r="139" customFormat="false" ht="12.8" hidden="false" customHeight="false" outlineLevel="0" collapsed="false">
      <c r="A139" s="62" t="s">
        <v>231</v>
      </c>
      <c r="B139" s="63"/>
      <c r="C139" s="78"/>
      <c r="D139" s="65" t="n">
        <v>0</v>
      </c>
      <c r="E139" s="66"/>
      <c r="F139" s="67"/>
      <c r="G139" s="68"/>
      <c r="H139" s="68"/>
      <c r="I139" s="69"/>
      <c r="K139" s="79"/>
      <c r="L139" s="40"/>
      <c r="M139" s="79"/>
      <c r="N139" s="79"/>
      <c r="O139" s="77" t="n">
        <f aca="false">IF(AND(L139="",M139=""),N139,"")</f>
        <v>0</v>
      </c>
      <c r="P139" s="1" t="e">
        <f aca="false">VLOOKUP("CTR"&amp;N139,Cumul_par_Code_tarifaire!B$3:K$1003,2,0)</f>
        <v>#N/A</v>
      </c>
      <c r="Q139" s="1" t="e">
        <f aca="false">IF(L139&lt;&gt;"",L$20,IF(M139&lt;&gt;"",M$20,VLOOKUP("CTR"&amp;N139,Cumul_par_Code_tarifaire!B$3:K$1003,9,0)))</f>
        <v>#N/A</v>
      </c>
      <c r="R139" s="1" t="e">
        <f aca="false">IF(OR(L139&lt;&gt;"",M139&lt;&gt;""),R$21,VLOOKUP("CTR"&amp;N139,Cumul_par_Code_tarifaire!B$3:K$1003,10,0))</f>
        <v>#N/A</v>
      </c>
    </row>
    <row r="140" customFormat="false" ht="12.8" hidden="false" customHeight="false" outlineLevel="0" collapsed="false">
      <c r="A140" s="71" t="s">
        <v>232</v>
      </c>
      <c r="B140" s="72" t="s">
        <v>233</v>
      </c>
      <c r="C140" s="73"/>
      <c r="D140" s="38" t="str">
        <f aca="false">IF(L140=L$22,L$21,IF(M140=M$22,M$21,K140))</f>
        <v>G5</v>
      </c>
      <c r="E140" s="80" t="n">
        <f aca="false">Q140</f>
        <v>1016</v>
      </c>
      <c r="F140" s="21"/>
      <c r="G140" s="75" t="n">
        <f aca="false">R140</f>
        <v>3.6</v>
      </c>
      <c r="H140" s="75" t="n">
        <f aca="false">G140*C140</f>
        <v>0</v>
      </c>
      <c r="I140" s="1" t="s">
        <v>234</v>
      </c>
      <c r="K140" s="76" t="s">
        <v>62</v>
      </c>
      <c r="L140" s="40"/>
      <c r="M140" s="76"/>
      <c r="N140" s="76" t="n">
        <v>1016</v>
      </c>
      <c r="O140" s="77" t="n">
        <f aca="false">IF(AND(L140="",M140=""),N140,"")</f>
        <v>1016</v>
      </c>
      <c r="P140" s="1" t="n">
        <f aca="false">VLOOKUP("CTR"&amp;N140,Cumul_par_Code_tarifaire!B$3:K$1003,2,0)</f>
        <v>0</v>
      </c>
      <c r="Q140" s="1" t="n">
        <f aca="false">IF(L140&lt;&gt;"",L$20,IF(M140&lt;&gt;"",M$20,VLOOKUP("CTR"&amp;N140,Cumul_par_Code_tarifaire!B$3:K$1003,9,0)))</f>
        <v>1016</v>
      </c>
      <c r="R140" s="1" t="n">
        <f aca="false">IF(OR(L140&lt;&gt;"",M140&lt;&gt;""),R$21,VLOOKUP("CTR"&amp;N140,Cumul_par_Code_tarifaire!B$3:K$1003,10,0))</f>
        <v>3.6</v>
      </c>
    </row>
    <row r="141" customFormat="false" ht="12.8" hidden="false" customHeight="false" outlineLevel="0" collapsed="false">
      <c r="A141" s="71" t="s">
        <v>235</v>
      </c>
      <c r="B141" s="72"/>
      <c r="C141" s="73"/>
      <c r="D141" s="38" t="str">
        <f aca="false">IF(L141=L$22,L$21,IF(M141=M$22,M$21,K141))</f>
        <v>G5</v>
      </c>
      <c r="E141" s="80" t="n">
        <f aca="false">Q141</f>
        <v>1016</v>
      </c>
      <c r="F141" s="21"/>
      <c r="G141" s="75" t="n">
        <f aca="false">R141</f>
        <v>3.6</v>
      </c>
      <c r="H141" s="75" t="n">
        <f aca="false">G141*C141</f>
        <v>0</v>
      </c>
      <c r="I141" s="1" t="s">
        <v>234</v>
      </c>
      <c r="K141" s="76" t="s">
        <v>62</v>
      </c>
      <c r="L141" s="40"/>
      <c r="M141" s="76"/>
      <c r="N141" s="76" t="n">
        <v>1016</v>
      </c>
      <c r="O141" s="77" t="n">
        <f aca="false">IF(AND(L141="",M141=""),N141,"")</f>
        <v>1016</v>
      </c>
      <c r="P141" s="1" t="n">
        <f aca="false">VLOOKUP("CTR"&amp;N141,Cumul_par_Code_tarifaire!B$3:K$1003,2,0)</f>
        <v>0</v>
      </c>
      <c r="Q141" s="1" t="n">
        <f aca="false">IF(L141&lt;&gt;"",L$20,IF(M141&lt;&gt;"",M$20,VLOOKUP("CTR"&amp;N141,Cumul_par_Code_tarifaire!B$3:K$1003,9,0)))</f>
        <v>1016</v>
      </c>
      <c r="R141" s="1" t="n">
        <f aca="false">IF(OR(L141&lt;&gt;"",M141&lt;&gt;""),R$21,VLOOKUP("CTR"&amp;N141,Cumul_par_Code_tarifaire!B$3:K$1003,10,0))</f>
        <v>3.6</v>
      </c>
    </row>
    <row r="142" customFormat="false" ht="12.8" hidden="false" customHeight="false" outlineLevel="0" collapsed="false">
      <c r="A142" s="71" t="s">
        <v>236</v>
      </c>
      <c r="B142" s="72" t="s">
        <v>237</v>
      </c>
      <c r="C142" s="73"/>
      <c r="D142" s="38" t="str">
        <f aca="false">IF(L142=L$22,L$21,IF(M142=M$22,M$21,K142))</f>
        <v>G5</v>
      </c>
      <c r="E142" s="80" t="n">
        <f aca="false">Q142</f>
        <v>1016</v>
      </c>
      <c r="F142" s="21"/>
      <c r="G142" s="75" t="n">
        <f aca="false">R142</f>
        <v>3.6</v>
      </c>
      <c r="H142" s="75" t="n">
        <f aca="false">G142*C142</f>
        <v>0</v>
      </c>
      <c r="I142" s="1" t="s">
        <v>234</v>
      </c>
      <c r="K142" s="76" t="s">
        <v>62</v>
      </c>
      <c r="L142" s="40"/>
      <c r="M142" s="76"/>
      <c r="N142" s="76" t="n">
        <v>1016</v>
      </c>
      <c r="O142" s="77" t="n">
        <f aca="false">IF(AND(L142="",M142=""),N142,"")</f>
        <v>1016</v>
      </c>
      <c r="P142" s="1" t="n">
        <f aca="false">VLOOKUP("CTR"&amp;N142,Cumul_par_Code_tarifaire!B$3:K$1003,2,0)</f>
        <v>0</v>
      </c>
      <c r="Q142" s="1" t="n">
        <f aca="false">IF(L142&lt;&gt;"",L$20,IF(M142&lt;&gt;"",M$20,VLOOKUP("CTR"&amp;N142,Cumul_par_Code_tarifaire!B$3:K$1003,9,0)))</f>
        <v>1016</v>
      </c>
      <c r="R142" s="1" t="n">
        <f aca="false">IF(OR(L142&lt;&gt;"",M142&lt;&gt;""),R$21,VLOOKUP("CTR"&amp;N142,Cumul_par_Code_tarifaire!B$3:K$1003,10,0))</f>
        <v>3.6</v>
      </c>
    </row>
    <row r="143" customFormat="false" ht="12.8" hidden="false" customHeight="false" outlineLevel="0" collapsed="false">
      <c r="A143" s="71" t="s">
        <v>238</v>
      </c>
      <c r="B143" s="72" t="s">
        <v>239</v>
      </c>
      <c r="C143" s="73"/>
      <c r="D143" s="38" t="str">
        <f aca="false">IF(L143=L$22,L$21,IF(M143=M$22,M$21,K143))</f>
        <v>G5</v>
      </c>
      <c r="E143" s="80" t="n">
        <f aca="false">Q143</f>
        <v>1016</v>
      </c>
      <c r="F143" s="21"/>
      <c r="G143" s="75" t="n">
        <f aca="false">R143</f>
        <v>3.6</v>
      </c>
      <c r="H143" s="75" t="n">
        <f aca="false">G143*C143</f>
        <v>0</v>
      </c>
      <c r="I143" s="1" t="s">
        <v>234</v>
      </c>
      <c r="K143" s="76" t="s">
        <v>62</v>
      </c>
      <c r="L143" s="40"/>
      <c r="M143" s="76"/>
      <c r="N143" s="76" t="n">
        <v>1016</v>
      </c>
      <c r="O143" s="77" t="n">
        <f aca="false">IF(AND(L143="",M143=""),N143,"")</f>
        <v>1016</v>
      </c>
      <c r="P143" s="1" t="n">
        <f aca="false">VLOOKUP("CTR"&amp;N143,Cumul_par_Code_tarifaire!B$3:K$1003,2,0)</f>
        <v>0</v>
      </c>
      <c r="Q143" s="1" t="n">
        <f aca="false">IF(L143&lt;&gt;"",L$20,IF(M143&lt;&gt;"",M$20,VLOOKUP("CTR"&amp;N143,Cumul_par_Code_tarifaire!B$3:K$1003,9,0)))</f>
        <v>1016</v>
      </c>
      <c r="R143" s="1" t="n">
        <f aca="false">IF(OR(L143&lt;&gt;"",M143&lt;&gt;""),R$21,VLOOKUP("CTR"&amp;N143,Cumul_par_Code_tarifaire!B$3:K$1003,10,0))</f>
        <v>3.6</v>
      </c>
      <c r="V143" s="7"/>
      <c r="W143" s="7"/>
    </row>
    <row r="144" customFormat="false" ht="12.8" hidden="false" customHeight="false" outlineLevel="0" collapsed="false">
      <c r="A144" s="71" t="s">
        <v>240</v>
      </c>
      <c r="B144" s="72" t="s">
        <v>71</v>
      </c>
      <c r="C144" s="73"/>
      <c r="D144" s="38" t="str">
        <f aca="false">IF(L144=L$22,L$21,IF(M144=M$22,M$21,K144))</f>
        <v>G5</v>
      </c>
      <c r="E144" s="80" t="n">
        <f aca="false">Q144</f>
        <v>1016</v>
      </c>
      <c r="F144" s="21"/>
      <c r="G144" s="75" t="n">
        <f aca="false">R144</f>
        <v>3.6</v>
      </c>
      <c r="H144" s="75" t="n">
        <f aca="false">G144*C144</f>
        <v>0</v>
      </c>
      <c r="I144" s="1" t="s">
        <v>234</v>
      </c>
      <c r="K144" s="76" t="s">
        <v>62</v>
      </c>
      <c r="L144" s="40"/>
      <c r="M144" s="76"/>
      <c r="N144" s="76" t="n">
        <v>1016</v>
      </c>
      <c r="O144" s="77" t="n">
        <f aca="false">IF(AND(L144="",M144=""),N144,"")</f>
        <v>1016</v>
      </c>
      <c r="P144" s="1" t="n">
        <f aca="false">VLOOKUP("CTR"&amp;N144,Cumul_par_Code_tarifaire!B$3:K$1003,2,0)</f>
        <v>0</v>
      </c>
      <c r="Q144" s="1" t="n">
        <f aca="false">IF(L144&lt;&gt;"",L$20,IF(M144&lt;&gt;"",M$20,VLOOKUP("CTR"&amp;N144,Cumul_par_Code_tarifaire!B$3:K$1003,9,0)))</f>
        <v>1016</v>
      </c>
      <c r="R144" s="1" t="n">
        <f aca="false">IF(OR(L144&lt;&gt;"",M144&lt;&gt;""),R$21,VLOOKUP("CTR"&amp;N144,Cumul_par_Code_tarifaire!B$3:K$1003,10,0))</f>
        <v>3.6</v>
      </c>
      <c r="V144" s="7"/>
      <c r="W144" s="7"/>
    </row>
    <row r="145" customFormat="false" ht="12.8" hidden="false" customHeight="false" outlineLevel="0" collapsed="false">
      <c r="A145" s="71" t="s">
        <v>241</v>
      </c>
      <c r="B145" s="72" t="s">
        <v>242</v>
      </c>
      <c r="C145" s="73"/>
      <c r="D145" s="38" t="str">
        <f aca="false">IF(L145=L$22,L$21,IF(M145=M$22,M$21,K145))</f>
        <v>G5</v>
      </c>
      <c r="E145" s="80" t="n">
        <f aca="false">Q145</f>
        <v>1016</v>
      </c>
      <c r="F145" s="21"/>
      <c r="G145" s="75" t="n">
        <f aca="false">R145</f>
        <v>3.6</v>
      </c>
      <c r="H145" s="75" t="n">
        <f aca="false">G145*C145</f>
        <v>0</v>
      </c>
      <c r="I145" s="1" t="s">
        <v>234</v>
      </c>
      <c r="K145" s="76" t="s">
        <v>62</v>
      </c>
      <c r="L145" s="40"/>
      <c r="M145" s="76"/>
      <c r="N145" s="76" t="n">
        <v>1016</v>
      </c>
      <c r="O145" s="77" t="n">
        <f aca="false">IF(AND(L145="",M145=""),N145,"")</f>
        <v>1016</v>
      </c>
      <c r="P145" s="1" t="n">
        <f aca="false">VLOOKUP("CTR"&amp;N145,Cumul_par_Code_tarifaire!B$3:K$1003,2,0)</f>
        <v>0</v>
      </c>
      <c r="Q145" s="1" t="n">
        <f aca="false">IF(L145&lt;&gt;"",L$20,IF(M145&lt;&gt;"",M$20,VLOOKUP("CTR"&amp;N145,Cumul_par_Code_tarifaire!B$3:K$1003,9,0)))</f>
        <v>1016</v>
      </c>
      <c r="R145" s="1" t="n">
        <f aca="false">IF(OR(L145&lt;&gt;"",M145&lt;&gt;""),R$21,VLOOKUP("CTR"&amp;N145,Cumul_par_Code_tarifaire!B$3:K$1003,10,0))</f>
        <v>3.6</v>
      </c>
      <c r="V145" s="7"/>
      <c r="W145" s="7"/>
    </row>
    <row r="146" customFormat="false" ht="12.8" hidden="false" customHeight="false" outlineLevel="0" collapsed="false">
      <c r="A146" s="71" t="s">
        <v>241</v>
      </c>
      <c r="B146" s="72" t="s">
        <v>243</v>
      </c>
      <c r="C146" s="73"/>
      <c r="D146" s="38" t="str">
        <f aca="false">IF(L146=L$22,L$21,IF(M146=M$22,M$21,K146))</f>
        <v>G5</v>
      </c>
      <c r="E146" s="80" t="n">
        <f aca="false">Q146</f>
        <v>1016</v>
      </c>
      <c r="F146" s="21"/>
      <c r="G146" s="75" t="n">
        <f aca="false">R146</f>
        <v>3.6</v>
      </c>
      <c r="H146" s="75" t="n">
        <f aca="false">G146*C146</f>
        <v>0</v>
      </c>
      <c r="I146" s="1" t="s">
        <v>234</v>
      </c>
      <c r="K146" s="76" t="s">
        <v>62</v>
      </c>
      <c r="L146" s="40"/>
      <c r="M146" s="76"/>
      <c r="N146" s="76" t="n">
        <v>1016</v>
      </c>
      <c r="O146" s="77" t="n">
        <f aca="false">IF(AND(L146="",M146=""),N146,"")</f>
        <v>1016</v>
      </c>
      <c r="P146" s="1" t="n">
        <f aca="false">VLOOKUP("CTR"&amp;N146,Cumul_par_Code_tarifaire!B$3:K$1003,2,0)</f>
        <v>0</v>
      </c>
      <c r="Q146" s="1" t="n">
        <f aca="false">IF(L146&lt;&gt;"",L$20,IF(M146&lt;&gt;"",M$20,VLOOKUP("CTR"&amp;N146,Cumul_par_Code_tarifaire!B$3:K$1003,9,0)))</f>
        <v>1016</v>
      </c>
      <c r="R146" s="1" t="n">
        <f aca="false">IF(OR(L146&lt;&gt;"",M146&lt;&gt;""),R$21,VLOOKUP("CTR"&amp;N146,Cumul_par_Code_tarifaire!B$3:K$1003,10,0))</f>
        <v>3.6</v>
      </c>
      <c r="V146" s="7"/>
      <c r="W146" s="7"/>
    </row>
    <row r="147" customFormat="false" ht="12.8" hidden="false" customHeight="false" outlineLevel="0" collapsed="false">
      <c r="A147" s="71" t="s">
        <v>244</v>
      </c>
      <c r="B147" s="72" t="s">
        <v>245</v>
      </c>
      <c r="C147" s="73"/>
      <c r="D147" s="38" t="str">
        <f aca="false">IF(L147=L$22,L$21,IF(M147=M$22,M$21,K147))</f>
        <v>G5</v>
      </c>
      <c r="E147" s="80" t="n">
        <f aca="false">Q147</f>
        <v>1016</v>
      </c>
      <c r="F147" s="21"/>
      <c r="G147" s="75" t="n">
        <f aca="false">R147</f>
        <v>3.6</v>
      </c>
      <c r="H147" s="75" t="n">
        <f aca="false">G147*C147</f>
        <v>0</v>
      </c>
      <c r="I147" s="1" t="s">
        <v>234</v>
      </c>
      <c r="K147" s="76" t="s">
        <v>62</v>
      </c>
      <c r="L147" s="40"/>
      <c r="M147" s="76"/>
      <c r="N147" s="76" t="n">
        <v>1016</v>
      </c>
      <c r="O147" s="77" t="n">
        <f aca="false">IF(AND(L147="",M147=""),N147,"")</f>
        <v>1016</v>
      </c>
      <c r="P147" s="1" t="n">
        <f aca="false">VLOOKUP("CTR"&amp;N147,Cumul_par_Code_tarifaire!B$3:K$1003,2,0)</f>
        <v>0</v>
      </c>
      <c r="Q147" s="1" t="n">
        <f aca="false">IF(L147&lt;&gt;"",L$20,IF(M147&lt;&gt;"",M$20,VLOOKUP("CTR"&amp;N147,Cumul_par_Code_tarifaire!B$3:K$1003,9,0)))</f>
        <v>1016</v>
      </c>
      <c r="R147" s="1" t="n">
        <f aca="false">IF(OR(L147&lt;&gt;"",M147&lt;&gt;""),R$21,VLOOKUP("CTR"&amp;N147,Cumul_par_Code_tarifaire!B$3:K$1003,10,0))</f>
        <v>3.6</v>
      </c>
      <c r="V147" s="7"/>
      <c r="W147" s="7"/>
    </row>
    <row r="148" customFormat="false" ht="12.8" hidden="false" customHeight="false" outlineLevel="0" collapsed="false">
      <c r="A148" s="71" t="s">
        <v>246</v>
      </c>
      <c r="B148" s="72" t="s">
        <v>247</v>
      </c>
      <c r="C148" s="73"/>
      <c r="D148" s="38" t="str">
        <f aca="false">IF(L148=L$22,L$21,IF(M148=M$22,M$21,K148))</f>
        <v>G5</v>
      </c>
      <c r="E148" s="80" t="n">
        <f aca="false">Q148</f>
        <v>1016</v>
      </c>
      <c r="F148" s="21"/>
      <c r="G148" s="75" t="n">
        <f aca="false">R148</f>
        <v>3.6</v>
      </c>
      <c r="H148" s="75" t="n">
        <f aca="false">G148*C148</f>
        <v>0</v>
      </c>
      <c r="I148" s="1" t="s">
        <v>234</v>
      </c>
      <c r="K148" s="76" t="s">
        <v>62</v>
      </c>
      <c r="L148" s="40"/>
      <c r="M148" s="76"/>
      <c r="N148" s="76" t="n">
        <v>1016</v>
      </c>
      <c r="O148" s="77" t="n">
        <f aca="false">IF(AND(L148="",M148=""),N148,"")</f>
        <v>1016</v>
      </c>
      <c r="P148" s="1" t="n">
        <f aca="false">VLOOKUP("CTR"&amp;N148,Cumul_par_Code_tarifaire!B$3:K$1003,2,0)</f>
        <v>0</v>
      </c>
      <c r="Q148" s="1" t="n">
        <f aca="false">IF(L148&lt;&gt;"",L$20,IF(M148&lt;&gt;"",M$20,VLOOKUP("CTR"&amp;N148,Cumul_par_Code_tarifaire!B$3:K$1003,9,0)))</f>
        <v>1016</v>
      </c>
      <c r="R148" s="1" t="n">
        <f aca="false">IF(OR(L148&lt;&gt;"",M148&lt;&gt;""),R$21,VLOOKUP("CTR"&amp;N148,Cumul_par_Code_tarifaire!B$3:K$1003,10,0))</f>
        <v>3.6</v>
      </c>
      <c r="V148" s="7"/>
      <c r="W148" s="7"/>
    </row>
    <row r="149" customFormat="false" ht="12.8" hidden="false" customHeight="false" outlineLevel="0" collapsed="false">
      <c r="A149" s="71" t="s">
        <v>246</v>
      </c>
      <c r="B149" s="72" t="s">
        <v>248</v>
      </c>
      <c r="C149" s="73"/>
      <c r="D149" s="38" t="str">
        <f aca="false">IF(L149=L$22,L$21,IF(M149=M$22,M$21,K149))</f>
        <v>G5</v>
      </c>
      <c r="E149" s="80" t="n">
        <f aca="false">Q149</f>
        <v>1016</v>
      </c>
      <c r="F149" s="21"/>
      <c r="G149" s="75" t="n">
        <f aca="false">R149</f>
        <v>3.6</v>
      </c>
      <c r="H149" s="75" t="n">
        <f aca="false">G149*C149</f>
        <v>0</v>
      </c>
      <c r="I149" s="1" t="s">
        <v>234</v>
      </c>
      <c r="K149" s="76" t="s">
        <v>62</v>
      </c>
      <c r="L149" s="40"/>
      <c r="M149" s="76"/>
      <c r="N149" s="76" t="n">
        <v>1016</v>
      </c>
      <c r="O149" s="77" t="n">
        <f aca="false">IF(AND(L149="",M149=""),N149,"")</f>
        <v>1016</v>
      </c>
      <c r="P149" s="1" t="n">
        <f aca="false">VLOOKUP("CTR"&amp;N149,Cumul_par_Code_tarifaire!B$3:K$1003,2,0)</f>
        <v>0</v>
      </c>
      <c r="Q149" s="1" t="n">
        <f aca="false">IF(L149&lt;&gt;"",L$20,IF(M149&lt;&gt;"",M$20,VLOOKUP("CTR"&amp;N149,Cumul_par_Code_tarifaire!B$3:K$1003,9,0)))</f>
        <v>1016</v>
      </c>
      <c r="R149" s="1" t="n">
        <f aca="false">IF(OR(L149&lt;&gt;"",M149&lt;&gt;""),R$21,VLOOKUP("CTR"&amp;N149,Cumul_par_Code_tarifaire!B$3:K$1003,10,0))</f>
        <v>3.6</v>
      </c>
      <c r="V149" s="7"/>
      <c r="W149" s="7"/>
    </row>
    <row r="150" customFormat="false" ht="12.8" hidden="false" customHeight="false" outlineLevel="0" collapsed="false">
      <c r="A150" s="71" t="s">
        <v>249</v>
      </c>
      <c r="B150" s="72" t="s">
        <v>250</v>
      </c>
      <c r="C150" s="73"/>
      <c r="D150" s="38" t="str">
        <f aca="false">IF(L150=L$22,L$21,IF(M150=M$22,M$21,K150))</f>
        <v>G5</v>
      </c>
      <c r="E150" s="80" t="n">
        <f aca="false">Q150</f>
        <v>1016</v>
      </c>
      <c r="F150" s="21"/>
      <c r="G150" s="75" t="n">
        <f aca="false">R150</f>
        <v>3.6</v>
      </c>
      <c r="H150" s="75" t="n">
        <f aca="false">G150*C150</f>
        <v>0</v>
      </c>
      <c r="I150" s="1" t="s">
        <v>234</v>
      </c>
      <c r="K150" s="76" t="s">
        <v>62</v>
      </c>
      <c r="L150" s="40"/>
      <c r="M150" s="76"/>
      <c r="N150" s="76" t="n">
        <v>1016</v>
      </c>
      <c r="O150" s="77" t="n">
        <f aca="false">IF(AND(L150="",M150=""),N150,"")</f>
        <v>1016</v>
      </c>
      <c r="P150" s="1" t="n">
        <f aca="false">VLOOKUP("CTR"&amp;N150,Cumul_par_Code_tarifaire!B$3:K$1003,2,0)</f>
        <v>0</v>
      </c>
      <c r="Q150" s="1" t="n">
        <f aca="false">IF(L150&lt;&gt;"",L$20,IF(M150&lt;&gt;"",M$20,VLOOKUP("CTR"&amp;N150,Cumul_par_Code_tarifaire!B$3:K$1003,9,0)))</f>
        <v>1016</v>
      </c>
      <c r="R150" s="1" t="n">
        <f aca="false">IF(OR(L150&lt;&gt;"",M150&lt;&gt;""),R$21,VLOOKUP("CTR"&amp;N150,Cumul_par_Code_tarifaire!B$3:K$1003,10,0))</f>
        <v>3.6</v>
      </c>
      <c r="V150" s="7"/>
      <c r="W150" s="7"/>
    </row>
    <row r="151" customFormat="false" ht="12.8" hidden="false" customHeight="false" outlineLevel="0" collapsed="false">
      <c r="A151" s="71" t="s">
        <v>189</v>
      </c>
      <c r="B151" s="72" t="s">
        <v>251</v>
      </c>
      <c r="C151" s="73"/>
      <c r="D151" s="38" t="str">
        <f aca="false">IF(L151=L$22,L$21,IF(M151=M$22,M$21,K151))</f>
        <v>G5</v>
      </c>
      <c r="E151" s="80" t="n">
        <f aca="false">Q151</f>
        <v>1016</v>
      </c>
      <c r="F151" s="21"/>
      <c r="G151" s="75" t="n">
        <f aca="false">R151</f>
        <v>3.6</v>
      </c>
      <c r="H151" s="75" t="n">
        <f aca="false">G151*C151</f>
        <v>0</v>
      </c>
      <c r="I151" s="1" t="s">
        <v>234</v>
      </c>
      <c r="K151" s="76" t="s">
        <v>62</v>
      </c>
      <c r="L151" s="40"/>
      <c r="M151" s="76"/>
      <c r="N151" s="76" t="n">
        <v>1016</v>
      </c>
      <c r="O151" s="77" t="n">
        <f aca="false">IF(AND(L151="",M151=""),N151,"")</f>
        <v>1016</v>
      </c>
      <c r="P151" s="1" t="n">
        <f aca="false">VLOOKUP("CTR"&amp;N151,Cumul_par_Code_tarifaire!B$3:K$1003,2,0)</f>
        <v>0</v>
      </c>
      <c r="Q151" s="1" t="n">
        <f aca="false">IF(L151&lt;&gt;"",L$20,IF(M151&lt;&gt;"",M$20,VLOOKUP("CTR"&amp;N151,Cumul_par_Code_tarifaire!B$3:K$1003,9,0)))</f>
        <v>1016</v>
      </c>
      <c r="R151" s="1" t="n">
        <f aca="false">IF(OR(L151&lt;&gt;"",M151&lt;&gt;""),R$21,VLOOKUP("CTR"&amp;N151,Cumul_par_Code_tarifaire!B$3:K$1003,10,0))</f>
        <v>3.6</v>
      </c>
      <c r="V151" s="7"/>
      <c r="W151" s="7"/>
    </row>
    <row r="152" customFormat="false" ht="12.8" hidden="false" customHeight="false" outlineLevel="0" collapsed="false">
      <c r="A152" s="71" t="s">
        <v>252</v>
      </c>
      <c r="B152" s="72" t="s">
        <v>253</v>
      </c>
      <c r="C152" s="73"/>
      <c r="D152" s="38" t="str">
        <f aca="false">IF(L152=L$22,L$21,IF(M152=M$22,M$21,K152))</f>
        <v>G5</v>
      </c>
      <c r="E152" s="80" t="n">
        <f aca="false">Q152</f>
        <v>1016</v>
      </c>
      <c r="F152" s="21"/>
      <c r="G152" s="75" t="n">
        <f aca="false">R152</f>
        <v>3.6</v>
      </c>
      <c r="H152" s="75" t="n">
        <f aca="false">G152*C152</f>
        <v>0</v>
      </c>
      <c r="I152" s="1" t="s">
        <v>234</v>
      </c>
      <c r="K152" s="76" t="s">
        <v>62</v>
      </c>
      <c r="L152" s="40"/>
      <c r="M152" s="76"/>
      <c r="N152" s="76" t="n">
        <v>1016</v>
      </c>
      <c r="O152" s="77" t="n">
        <f aca="false">IF(AND(L152="",M152=""),N152,"")</f>
        <v>1016</v>
      </c>
      <c r="P152" s="1" t="n">
        <f aca="false">VLOOKUP("CTR"&amp;N152,Cumul_par_Code_tarifaire!B$3:K$1003,2,0)</f>
        <v>0</v>
      </c>
      <c r="Q152" s="1" t="n">
        <f aca="false">IF(L152&lt;&gt;"",L$20,IF(M152&lt;&gt;"",M$20,VLOOKUP("CTR"&amp;N152,Cumul_par_Code_tarifaire!B$3:K$1003,9,0)))</f>
        <v>1016</v>
      </c>
      <c r="R152" s="1" t="n">
        <f aca="false">IF(OR(L152&lt;&gt;"",M152&lt;&gt;""),R$21,VLOOKUP("CTR"&amp;N152,Cumul_par_Code_tarifaire!B$3:K$1003,10,0))</f>
        <v>3.6</v>
      </c>
      <c r="V152" s="7"/>
      <c r="W152" s="7"/>
    </row>
    <row r="153" customFormat="false" ht="12.8" hidden="false" customHeight="false" outlineLevel="0" collapsed="false">
      <c r="A153" s="71" t="s">
        <v>254</v>
      </c>
      <c r="B153" s="72" t="s">
        <v>255</v>
      </c>
      <c r="C153" s="73"/>
      <c r="D153" s="38" t="str">
        <f aca="false">IF(L153=L$22,L$21,IF(M153=M$22,M$21,K153))</f>
        <v>G5</v>
      </c>
      <c r="E153" s="80" t="n">
        <f aca="false">Q153</f>
        <v>1016</v>
      </c>
      <c r="F153" s="21"/>
      <c r="G153" s="75" t="n">
        <f aca="false">R153</f>
        <v>3.6</v>
      </c>
      <c r="H153" s="75" t="n">
        <f aca="false">G153*C153</f>
        <v>0</v>
      </c>
      <c r="I153" s="1" t="s">
        <v>234</v>
      </c>
      <c r="K153" s="76" t="s">
        <v>62</v>
      </c>
      <c r="L153" s="40"/>
      <c r="M153" s="76"/>
      <c r="N153" s="76" t="n">
        <v>1016</v>
      </c>
      <c r="O153" s="77" t="n">
        <f aca="false">IF(AND(L153="",M153=""),N153,"")</f>
        <v>1016</v>
      </c>
      <c r="P153" s="1" t="n">
        <f aca="false">VLOOKUP("CTR"&amp;N153,Cumul_par_Code_tarifaire!B$3:K$1003,2,0)</f>
        <v>0</v>
      </c>
      <c r="Q153" s="1" t="n">
        <f aca="false">IF(L153&lt;&gt;"",L$20,IF(M153&lt;&gt;"",M$20,VLOOKUP("CTR"&amp;N153,Cumul_par_Code_tarifaire!B$3:K$1003,9,0)))</f>
        <v>1016</v>
      </c>
      <c r="R153" s="1" t="n">
        <f aca="false">IF(OR(L153&lt;&gt;"",M153&lt;&gt;""),R$21,VLOOKUP("CTR"&amp;N153,Cumul_par_Code_tarifaire!B$3:K$1003,10,0))</f>
        <v>3.6</v>
      </c>
      <c r="V153" s="7"/>
      <c r="W153" s="7"/>
    </row>
    <row r="154" customFormat="false" ht="12.8" hidden="false" customHeight="false" outlineLevel="0" collapsed="false">
      <c r="A154" s="71" t="s">
        <v>256</v>
      </c>
      <c r="B154" s="72" t="s">
        <v>257</v>
      </c>
      <c r="C154" s="73"/>
      <c r="D154" s="38" t="str">
        <f aca="false">IF(L154=L$22,L$21,IF(M154=M$22,M$21,K154))</f>
        <v>G5</v>
      </c>
      <c r="E154" s="80" t="n">
        <f aca="false">Q154</f>
        <v>1016</v>
      </c>
      <c r="F154" s="21"/>
      <c r="G154" s="75" t="n">
        <f aca="false">R154</f>
        <v>3.6</v>
      </c>
      <c r="H154" s="75" t="n">
        <f aca="false">G154*C154</f>
        <v>0</v>
      </c>
      <c r="I154" s="1" t="s">
        <v>234</v>
      </c>
      <c r="K154" s="76" t="s">
        <v>62</v>
      </c>
      <c r="L154" s="40"/>
      <c r="M154" s="76"/>
      <c r="N154" s="76" t="n">
        <v>1016</v>
      </c>
      <c r="O154" s="77" t="n">
        <f aca="false">IF(AND(L154="",M154=""),N154,"")</f>
        <v>1016</v>
      </c>
      <c r="P154" s="1" t="n">
        <f aca="false">VLOOKUP("CTR"&amp;N154,Cumul_par_Code_tarifaire!B$3:K$1003,2,0)</f>
        <v>0</v>
      </c>
      <c r="Q154" s="1" t="n">
        <f aca="false">IF(L154&lt;&gt;"",L$20,IF(M154&lt;&gt;"",M$20,VLOOKUP("CTR"&amp;N154,Cumul_par_Code_tarifaire!B$3:K$1003,9,0)))</f>
        <v>1016</v>
      </c>
      <c r="R154" s="1" t="n">
        <f aca="false">IF(OR(L154&lt;&gt;"",M154&lt;&gt;""),R$21,VLOOKUP("CTR"&amp;N154,Cumul_par_Code_tarifaire!B$3:K$1003,10,0))</f>
        <v>3.6</v>
      </c>
      <c r="V154" s="7"/>
      <c r="W154" s="7"/>
    </row>
    <row r="155" customFormat="false" ht="12.8" hidden="false" customHeight="false" outlineLevel="0" collapsed="false">
      <c r="A155" s="71" t="s">
        <v>258</v>
      </c>
      <c r="B155" s="72" t="s">
        <v>60</v>
      </c>
      <c r="C155" s="73"/>
      <c r="D155" s="38" t="str">
        <f aca="false">IF(L155=L$22,L$21,IF(M155=M$22,M$21,K155))</f>
        <v>G5</v>
      </c>
      <c r="E155" s="80" t="n">
        <f aca="false">Q155</f>
        <v>1016</v>
      </c>
      <c r="F155" s="21"/>
      <c r="G155" s="75" t="n">
        <f aca="false">R155</f>
        <v>3.6</v>
      </c>
      <c r="H155" s="75" t="n">
        <f aca="false">G155*C155</f>
        <v>0</v>
      </c>
      <c r="I155" s="1" t="s">
        <v>234</v>
      </c>
      <c r="K155" s="76" t="s">
        <v>62</v>
      </c>
      <c r="L155" s="40"/>
      <c r="M155" s="76"/>
      <c r="N155" s="76" t="n">
        <v>1016</v>
      </c>
      <c r="O155" s="77" t="n">
        <f aca="false">IF(AND(L155="",M155=""),N155,"")</f>
        <v>1016</v>
      </c>
      <c r="P155" s="1" t="n">
        <f aca="false">VLOOKUP("CTR"&amp;N155,Cumul_par_Code_tarifaire!B$3:K$1003,2,0)</f>
        <v>0</v>
      </c>
      <c r="Q155" s="1" t="n">
        <f aca="false">IF(L155&lt;&gt;"",L$20,IF(M155&lt;&gt;"",M$20,VLOOKUP("CTR"&amp;N155,Cumul_par_Code_tarifaire!B$3:K$1003,9,0)))</f>
        <v>1016</v>
      </c>
      <c r="R155" s="1" t="n">
        <f aca="false">IF(OR(L155&lt;&gt;"",M155&lt;&gt;""),R$21,VLOOKUP("CTR"&amp;N155,Cumul_par_Code_tarifaire!B$3:K$1003,10,0))</f>
        <v>3.6</v>
      </c>
      <c r="V155" s="7"/>
      <c r="W155" s="7"/>
    </row>
    <row r="156" customFormat="false" ht="12.8" hidden="false" customHeight="false" outlineLevel="0" collapsed="false">
      <c r="A156" s="71" t="s">
        <v>259</v>
      </c>
      <c r="B156" s="72" t="s">
        <v>260</v>
      </c>
      <c r="C156" s="73"/>
      <c r="D156" s="38" t="str">
        <f aca="false">IF(L156=L$22,L$21,IF(M156=M$22,M$21,K156))</f>
        <v>G5</v>
      </c>
      <c r="E156" s="80" t="n">
        <f aca="false">Q156</f>
        <v>1016</v>
      </c>
      <c r="F156" s="21"/>
      <c r="G156" s="75" t="n">
        <f aca="false">R156</f>
        <v>3.6</v>
      </c>
      <c r="H156" s="75" t="n">
        <f aca="false">G156*C156</f>
        <v>0</v>
      </c>
      <c r="I156" s="1" t="s">
        <v>234</v>
      </c>
      <c r="K156" s="76" t="s">
        <v>62</v>
      </c>
      <c r="L156" s="40"/>
      <c r="M156" s="76"/>
      <c r="N156" s="76" t="n">
        <v>1016</v>
      </c>
      <c r="O156" s="77" t="n">
        <f aca="false">IF(AND(L156="",M156=""),N156,"")</f>
        <v>1016</v>
      </c>
      <c r="P156" s="1" t="n">
        <f aca="false">VLOOKUP("CTR"&amp;N156,Cumul_par_Code_tarifaire!B$3:K$1003,2,0)</f>
        <v>0</v>
      </c>
      <c r="Q156" s="1" t="n">
        <f aca="false">IF(L156&lt;&gt;"",L$20,IF(M156&lt;&gt;"",M$20,VLOOKUP("CTR"&amp;N156,Cumul_par_Code_tarifaire!B$3:K$1003,9,0)))</f>
        <v>1016</v>
      </c>
      <c r="R156" s="1" t="n">
        <f aca="false">IF(OR(L156&lt;&gt;"",M156&lt;&gt;""),R$21,VLOOKUP("CTR"&amp;N156,Cumul_par_Code_tarifaire!B$3:K$1003,10,0))</f>
        <v>3.6</v>
      </c>
      <c r="V156" s="7"/>
      <c r="W156" s="7"/>
    </row>
    <row r="157" customFormat="false" ht="12.8" hidden="false" customHeight="false" outlineLevel="0" collapsed="false">
      <c r="A157" s="62" t="s">
        <v>261</v>
      </c>
      <c r="B157" s="63"/>
      <c r="C157" s="78"/>
      <c r="D157" s="65" t="n">
        <v>0</v>
      </c>
      <c r="E157" s="66"/>
      <c r="F157" s="67"/>
      <c r="G157" s="68"/>
      <c r="H157" s="68"/>
      <c r="I157" s="69"/>
      <c r="K157" s="79"/>
      <c r="L157" s="40"/>
      <c r="M157" s="79"/>
      <c r="N157" s="79"/>
      <c r="O157" s="77" t="n">
        <f aca="false">IF(AND(L157="",M157=""),N157,"")</f>
        <v>0</v>
      </c>
      <c r="P157" s="1" t="e">
        <f aca="false">VLOOKUP("CTR"&amp;N157,Cumul_par_Code_tarifaire!B$3:K$1003,2,0)</f>
        <v>#N/A</v>
      </c>
      <c r="Q157" s="1" t="e">
        <f aca="false">IF(L157&lt;&gt;"",L$20,IF(M157&lt;&gt;"",M$20,VLOOKUP("CTR"&amp;N157,Cumul_par_Code_tarifaire!B$3:K$1003,9,0)))</f>
        <v>#N/A</v>
      </c>
      <c r="R157" s="1" t="e">
        <f aca="false">IF(OR(L157&lt;&gt;"",M157&lt;&gt;""),R$21,VLOOKUP("CTR"&amp;N157,Cumul_par_Code_tarifaire!B$3:K$1003,10,0))</f>
        <v>#N/A</v>
      </c>
      <c r="V157" s="7"/>
      <c r="W157" s="7"/>
    </row>
    <row r="158" customFormat="false" ht="12.8" hidden="true" customHeight="false" outlineLevel="0" collapsed="false">
      <c r="A158" s="71" t="s">
        <v>262</v>
      </c>
      <c r="B158" s="72" t="s">
        <v>263</v>
      </c>
      <c r="C158" s="73"/>
      <c r="D158" s="38" t="str">
        <f aca="false">IF(L158=L$22,L$21,IF(M158=M$22,M$21,K158))</f>
        <v>NC</v>
      </c>
      <c r="E158" s="80" t="str">
        <f aca="false">Q158</f>
        <v>Nous Consulter</v>
      </c>
      <c r="F158" s="21"/>
      <c r="G158" s="75" t="n">
        <f aca="false">R158</f>
        <v>0</v>
      </c>
      <c r="H158" s="75" t="n">
        <f aca="false">G158*C158</f>
        <v>0</v>
      </c>
      <c r="I158" s="1" t="s">
        <v>264</v>
      </c>
      <c r="K158" s="76" t="s">
        <v>265</v>
      </c>
      <c r="L158" s="40"/>
      <c r="M158" s="76" t="s">
        <v>35</v>
      </c>
      <c r="N158" s="76" t="n">
        <v>1110</v>
      </c>
      <c r="O158" s="77" t="str">
        <f aca="false">IF(AND(L158="",M158=""),N158,"")</f>
        <v/>
      </c>
      <c r="P158" s="1" t="n">
        <f aca="false">VLOOKUP("CTR"&amp;N158,Cumul_par_Code_tarifaire!B$3:K$1003,2,0)</f>
        <v>0</v>
      </c>
      <c r="Q158" s="1" t="str">
        <f aca="false">IF(L158&lt;&gt;"",L$20,IF(M158&lt;&gt;"",M$20,VLOOKUP("CTR"&amp;N158,Cumul_par_Code_tarifaire!B$3:K$1003,9,0)))</f>
        <v>Nous Consulter</v>
      </c>
      <c r="R158" s="1" t="n">
        <f aca="false">IF(OR(L158&lt;&gt;"",M158&lt;&gt;""),R$21,VLOOKUP("CTR"&amp;N158,Cumul_par_Code_tarifaire!B$3:K$1003,10,0))</f>
        <v>0</v>
      </c>
      <c r="V158" s="7"/>
      <c r="W158" s="7"/>
    </row>
    <row r="159" customFormat="false" ht="12.8" hidden="true" customHeight="false" outlineLevel="0" collapsed="false">
      <c r="A159" s="71" t="s">
        <v>266</v>
      </c>
      <c r="B159" s="72" t="s">
        <v>267</v>
      </c>
      <c r="C159" s="73"/>
      <c r="D159" s="38" t="str">
        <f aca="false">IF(L159=L$22,L$21,IF(M159=M$22,M$21,K159))</f>
        <v>NC</v>
      </c>
      <c r="E159" s="80" t="str">
        <f aca="false">Q159</f>
        <v>Nous Consulter</v>
      </c>
      <c r="F159" s="21"/>
      <c r="G159" s="75" t="n">
        <f aca="false">R159</f>
        <v>0</v>
      </c>
      <c r="H159" s="75" t="n">
        <f aca="false">G159*C159</f>
        <v>0</v>
      </c>
      <c r="I159" s="1" t="s">
        <v>264</v>
      </c>
      <c r="K159" s="76" t="s">
        <v>265</v>
      </c>
      <c r="L159" s="40"/>
      <c r="M159" s="76" t="s">
        <v>35</v>
      </c>
      <c r="N159" s="76" t="n">
        <v>1110</v>
      </c>
      <c r="O159" s="77" t="str">
        <f aca="false">IF(AND(L159="",M159=""),N159,"")</f>
        <v/>
      </c>
      <c r="P159" s="1" t="n">
        <f aca="false">VLOOKUP("CTR"&amp;N159,Cumul_par_Code_tarifaire!B$3:K$1003,2,0)</f>
        <v>0</v>
      </c>
      <c r="Q159" s="1" t="str">
        <f aca="false">IF(L159&lt;&gt;"",L$20,IF(M159&lt;&gt;"",M$20,VLOOKUP("CTR"&amp;N159,Cumul_par_Code_tarifaire!B$3:K$1003,9,0)))</f>
        <v>Nous Consulter</v>
      </c>
      <c r="R159" s="1" t="n">
        <f aca="false">IF(OR(L159&lt;&gt;"",M159&lt;&gt;""),R$21,VLOOKUP("CTR"&amp;N159,Cumul_par_Code_tarifaire!B$3:K$1003,10,0))</f>
        <v>0</v>
      </c>
      <c r="V159" s="7"/>
      <c r="W159" s="7"/>
    </row>
    <row r="160" customFormat="false" ht="12.8" hidden="false" customHeight="false" outlineLevel="0" collapsed="false">
      <c r="A160" s="71" t="s">
        <v>266</v>
      </c>
      <c r="B160" s="72" t="s">
        <v>268</v>
      </c>
      <c r="C160" s="73"/>
      <c r="D160" s="38" t="str">
        <f aca="false">IF(L160=L$22,L$21,IF(M160=M$22,M$21,K160))</f>
        <v>G11</v>
      </c>
      <c r="E160" s="80" t="n">
        <f aca="false">Q160</f>
        <v>1110</v>
      </c>
      <c r="F160" s="21"/>
      <c r="G160" s="75" t="n">
        <f aca="false">R160</f>
        <v>6.8</v>
      </c>
      <c r="H160" s="75" t="n">
        <f aca="false">G160*C160</f>
        <v>0</v>
      </c>
      <c r="I160" s="1" t="s">
        <v>264</v>
      </c>
      <c r="K160" s="76" t="s">
        <v>265</v>
      </c>
      <c r="L160" s="40"/>
      <c r="M160" s="76"/>
      <c r="N160" s="76" t="n">
        <v>1110</v>
      </c>
      <c r="O160" s="77" t="n">
        <f aca="false">IF(AND(L160="",M160=""),N160,"")</f>
        <v>1110</v>
      </c>
      <c r="P160" s="1" t="n">
        <f aca="false">VLOOKUP("CTR"&amp;N160,Cumul_par_Code_tarifaire!B$3:K$1003,2,0)</f>
        <v>0</v>
      </c>
      <c r="Q160" s="1" t="n">
        <f aca="false">IF(L160&lt;&gt;"",L$20,IF(M160&lt;&gt;"",M$20,VLOOKUP("CTR"&amp;N160,Cumul_par_Code_tarifaire!B$3:K$1003,9,0)))</f>
        <v>1110</v>
      </c>
      <c r="R160" s="1" t="n">
        <f aca="false">IF(OR(L160&lt;&gt;"",M160&lt;&gt;""),R$21,VLOOKUP("CTR"&amp;N160,Cumul_par_Code_tarifaire!B$3:K$1003,10,0))</f>
        <v>6.8</v>
      </c>
      <c r="V160" s="7"/>
      <c r="W160" s="7"/>
    </row>
    <row r="161" customFormat="false" ht="12.8" hidden="false" customHeight="false" outlineLevel="0" collapsed="false">
      <c r="A161" s="71" t="s">
        <v>266</v>
      </c>
      <c r="B161" s="72" t="s">
        <v>269</v>
      </c>
      <c r="C161" s="73"/>
      <c r="D161" s="38" t="str">
        <f aca="false">IF(L161=L$22,L$21,IF(M161=M$22,M$21,K161))</f>
        <v>G11</v>
      </c>
      <c r="E161" s="80" t="n">
        <f aca="false">Q161</f>
        <v>1110</v>
      </c>
      <c r="F161" s="21"/>
      <c r="G161" s="75" t="n">
        <f aca="false">R161</f>
        <v>6.8</v>
      </c>
      <c r="H161" s="75" t="n">
        <f aca="false">G161*C161</f>
        <v>0</v>
      </c>
      <c r="I161" s="1" t="s">
        <v>264</v>
      </c>
      <c r="K161" s="76" t="s">
        <v>265</v>
      </c>
      <c r="L161" s="40"/>
      <c r="M161" s="76"/>
      <c r="N161" s="76" t="n">
        <v>1110</v>
      </c>
      <c r="O161" s="77" t="n">
        <f aca="false">IF(AND(L161="",M161=""),N161,"")</f>
        <v>1110</v>
      </c>
      <c r="P161" s="1" t="n">
        <f aca="false">VLOOKUP("CTR"&amp;N161,Cumul_par_Code_tarifaire!B$3:K$1003,2,0)</f>
        <v>0</v>
      </c>
      <c r="Q161" s="1" t="n">
        <f aca="false">IF(L161&lt;&gt;"",L$20,IF(M161&lt;&gt;"",M$20,VLOOKUP("CTR"&amp;N161,Cumul_par_Code_tarifaire!B$3:K$1003,9,0)))</f>
        <v>1110</v>
      </c>
      <c r="R161" s="1" t="n">
        <f aca="false">IF(OR(L161&lt;&gt;"",M161&lt;&gt;""),R$21,VLOOKUP("CTR"&amp;N161,Cumul_par_Code_tarifaire!B$3:K$1003,10,0))</f>
        <v>6.8</v>
      </c>
      <c r="V161" s="7"/>
      <c r="W161" s="7"/>
    </row>
    <row r="162" customFormat="false" ht="12.8" hidden="true" customHeight="false" outlineLevel="0" collapsed="false">
      <c r="A162" s="71" t="s">
        <v>266</v>
      </c>
      <c r="B162" s="72" t="s">
        <v>270</v>
      </c>
      <c r="C162" s="73"/>
      <c r="D162" s="38" t="str">
        <f aca="false">IF(L162=L$22,L$21,IF(M162=M$22,M$21,K162))</f>
        <v>NC</v>
      </c>
      <c r="E162" s="80" t="str">
        <f aca="false">Q162</f>
        <v>Nous Consulter</v>
      </c>
      <c r="F162" s="21"/>
      <c r="G162" s="75" t="n">
        <f aca="false">R162</f>
        <v>0</v>
      </c>
      <c r="H162" s="75" t="n">
        <f aca="false">G162*C162</f>
        <v>0</v>
      </c>
      <c r="I162" s="1" t="s">
        <v>264</v>
      </c>
      <c r="K162" s="76" t="s">
        <v>265</v>
      </c>
      <c r="L162" s="40"/>
      <c r="M162" s="76" t="s">
        <v>35</v>
      </c>
      <c r="N162" s="76" t="n">
        <v>1110</v>
      </c>
      <c r="O162" s="77" t="str">
        <f aca="false">IF(AND(L162="",M162=""),N162,"")</f>
        <v/>
      </c>
      <c r="P162" s="1" t="n">
        <f aca="false">VLOOKUP("CTR"&amp;N162,Cumul_par_Code_tarifaire!B$3:K$1003,2,0)</f>
        <v>0</v>
      </c>
      <c r="Q162" s="1" t="str">
        <f aca="false">IF(L162&lt;&gt;"",L$20,IF(M162&lt;&gt;"",M$20,VLOOKUP("CTR"&amp;N162,Cumul_par_Code_tarifaire!B$3:K$1003,9,0)))</f>
        <v>Nous Consulter</v>
      </c>
      <c r="R162" s="1" t="n">
        <f aca="false">IF(OR(L162&lt;&gt;"",M162&lt;&gt;""),R$21,VLOOKUP("CTR"&amp;N162,Cumul_par_Code_tarifaire!B$3:K$1003,10,0))</f>
        <v>0</v>
      </c>
    </row>
    <row r="163" customFormat="false" ht="12.8" hidden="true" customHeight="false" outlineLevel="0" collapsed="false">
      <c r="A163" s="71" t="s">
        <v>266</v>
      </c>
      <c r="B163" s="72" t="s">
        <v>271</v>
      </c>
      <c r="C163" s="73"/>
      <c r="D163" s="38" t="str">
        <f aca="false">IF(L163=L$22,L$21,IF(M163=M$22,M$21,K163))</f>
        <v>NC</v>
      </c>
      <c r="E163" s="80" t="str">
        <f aca="false">Q163</f>
        <v>Nous Consulter</v>
      </c>
      <c r="F163" s="21"/>
      <c r="G163" s="75" t="n">
        <f aca="false">R163</f>
        <v>0</v>
      </c>
      <c r="H163" s="75" t="n">
        <f aca="false">G163*C163</f>
        <v>0</v>
      </c>
      <c r="I163" s="1" t="s">
        <v>264</v>
      </c>
      <c r="K163" s="76" t="s">
        <v>265</v>
      </c>
      <c r="L163" s="40"/>
      <c r="M163" s="76" t="s">
        <v>35</v>
      </c>
      <c r="N163" s="76" t="n">
        <v>1110</v>
      </c>
      <c r="O163" s="77" t="str">
        <f aca="false">IF(AND(L163="",M163=""),N163,"")</f>
        <v/>
      </c>
      <c r="P163" s="1" t="n">
        <f aca="false">VLOOKUP("CTR"&amp;N163,Cumul_par_Code_tarifaire!B$3:K$1003,2,0)</f>
        <v>0</v>
      </c>
      <c r="Q163" s="1" t="str">
        <f aca="false">IF(L163&lt;&gt;"",L$20,IF(M163&lt;&gt;"",M$20,VLOOKUP("CTR"&amp;N163,Cumul_par_Code_tarifaire!B$3:K$1003,9,0)))</f>
        <v>Nous Consulter</v>
      </c>
      <c r="R163" s="1" t="n">
        <f aca="false">IF(OR(L163&lt;&gt;"",M163&lt;&gt;""),R$21,VLOOKUP("CTR"&amp;N163,Cumul_par_Code_tarifaire!B$3:K$1003,10,0))</f>
        <v>0</v>
      </c>
    </row>
    <row r="164" customFormat="false" ht="12.8" hidden="true" customHeight="false" outlineLevel="0" collapsed="false">
      <c r="A164" s="71" t="s">
        <v>272</v>
      </c>
      <c r="B164" s="72" t="s">
        <v>273</v>
      </c>
      <c r="C164" s="73"/>
      <c r="D164" s="38" t="str">
        <f aca="false">IF(L164=L$22,L$21,IF(M164=M$22,M$21,K164))</f>
        <v>non dispo 2025</v>
      </c>
      <c r="E164" s="80" t="str">
        <f aca="false">Q164</f>
        <v>Nous Consulter</v>
      </c>
      <c r="F164" s="21"/>
      <c r="G164" s="75" t="n">
        <f aca="false">R164</f>
        <v>0</v>
      </c>
      <c r="H164" s="75" t="n">
        <f aca="false">G164*C164</f>
        <v>0</v>
      </c>
      <c r="I164" s="1" t="s">
        <v>264</v>
      </c>
      <c r="K164" s="76" t="s">
        <v>62</v>
      </c>
      <c r="L164" s="40" t="s">
        <v>34</v>
      </c>
      <c r="M164" s="76"/>
      <c r="N164" s="76" t="n">
        <v>1012</v>
      </c>
      <c r="O164" s="77" t="str">
        <f aca="false">IF(AND(L164="",M164=""),N164,"")</f>
        <v/>
      </c>
      <c r="P164" s="1" t="n">
        <f aca="false">VLOOKUP("CTR"&amp;N164,Cumul_par_Code_tarifaire!B$3:K$1003,2,0)</f>
        <v>0</v>
      </c>
      <c r="Q164" s="1" t="str">
        <f aca="false">IF(L164&lt;&gt;"",L$20,IF(M164&lt;&gt;"",M$20,VLOOKUP("CTR"&amp;N164,Cumul_par_Code_tarifaire!B$3:K$1003,9,0)))</f>
        <v>Nous Consulter</v>
      </c>
      <c r="R164" s="1" t="n">
        <f aca="false">IF(OR(L164&lt;&gt;"",M164&lt;&gt;""),R$21,VLOOKUP("CTR"&amp;N164,Cumul_par_Code_tarifaire!B$3:K$1003,10,0))</f>
        <v>0</v>
      </c>
    </row>
    <row r="165" customFormat="false" ht="12.8" hidden="true" customHeight="false" outlineLevel="0" collapsed="false">
      <c r="A165" s="71" t="s">
        <v>272</v>
      </c>
      <c r="B165" s="72" t="s">
        <v>274</v>
      </c>
      <c r="C165" s="73"/>
      <c r="D165" s="38" t="str">
        <f aca="false">IF(L165=L$22,L$21,IF(M165=M$22,M$21,K165))</f>
        <v>non dispo 2025</v>
      </c>
      <c r="E165" s="80" t="str">
        <f aca="false">Q165</f>
        <v>Nous Consulter</v>
      </c>
      <c r="F165" s="21"/>
      <c r="G165" s="75" t="n">
        <f aca="false">R165</f>
        <v>0</v>
      </c>
      <c r="H165" s="75" t="n">
        <f aca="false">G165*C165</f>
        <v>0</v>
      </c>
      <c r="I165" s="1" t="s">
        <v>264</v>
      </c>
      <c r="K165" s="76" t="s">
        <v>62</v>
      </c>
      <c r="L165" s="40" t="s">
        <v>34</v>
      </c>
      <c r="M165" s="76"/>
      <c r="N165" s="76" t="n">
        <v>1012</v>
      </c>
      <c r="O165" s="77" t="str">
        <f aca="false">IF(AND(L165="",M165=""),N165,"")</f>
        <v/>
      </c>
      <c r="P165" s="1" t="n">
        <f aca="false">VLOOKUP("CTR"&amp;N165,Cumul_par_Code_tarifaire!B$3:K$1003,2,0)</f>
        <v>0</v>
      </c>
      <c r="Q165" s="1" t="str">
        <f aca="false">IF(L165&lt;&gt;"",L$20,IF(M165&lt;&gt;"",M$20,VLOOKUP("CTR"&amp;N165,Cumul_par_Code_tarifaire!B$3:K$1003,9,0)))</f>
        <v>Nous Consulter</v>
      </c>
      <c r="R165" s="1" t="n">
        <f aca="false">IF(OR(L165&lt;&gt;"",M165&lt;&gt;""),R$21,VLOOKUP("CTR"&amp;N165,Cumul_par_Code_tarifaire!B$3:K$1003,10,0))</f>
        <v>0</v>
      </c>
    </row>
    <row r="166" customFormat="false" ht="12.8" hidden="false" customHeight="false" outlineLevel="0" collapsed="false">
      <c r="A166" s="71" t="s">
        <v>272</v>
      </c>
      <c r="B166" s="72" t="s">
        <v>275</v>
      </c>
      <c r="C166" s="73"/>
      <c r="D166" s="38" t="str">
        <f aca="false">IF(L166=L$22,L$21,IF(M166=M$22,M$21,K166))</f>
        <v>G5</v>
      </c>
      <c r="E166" s="80" t="n">
        <f aca="false">Q166</f>
        <v>1012</v>
      </c>
      <c r="F166" s="21"/>
      <c r="G166" s="75" t="n">
        <f aca="false">R166</f>
        <v>3.5</v>
      </c>
      <c r="H166" s="75" t="n">
        <f aca="false">G166*C166</f>
        <v>0</v>
      </c>
      <c r="I166" s="1" t="s">
        <v>264</v>
      </c>
      <c r="K166" s="76" t="s">
        <v>62</v>
      </c>
      <c r="L166" s="40"/>
      <c r="M166" s="76"/>
      <c r="N166" s="76" t="n">
        <v>1012</v>
      </c>
      <c r="O166" s="77" t="n">
        <f aca="false">IF(AND(L166="",M166=""),N166,"")</f>
        <v>1012</v>
      </c>
      <c r="P166" s="1" t="n">
        <f aca="false">VLOOKUP("CTR"&amp;N166,Cumul_par_Code_tarifaire!B$3:K$1003,2,0)</f>
        <v>0</v>
      </c>
      <c r="Q166" s="1" t="n">
        <f aca="false">IF(L166&lt;&gt;"",L$20,IF(M166&lt;&gt;"",M$20,VLOOKUP("CTR"&amp;N166,Cumul_par_Code_tarifaire!B$3:K$1003,9,0)))</f>
        <v>1012</v>
      </c>
      <c r="R166" s="1" t="n">
        <f aca="false">IF(OR(L166&lt;&gt;"",M166&lt;&gt;""),R$21,VLOOKUP("CTR"&amp;N166,Cumul_par_Code_tarifaire!B$3:K$1003,10,0))</f>
        <v>3.5</v>
      </c>
    </row>
    <row r="167" customFormat="false" ht="12.8" hidden="false" customHeight="false" outlineLevel="0" collapsed="false">
      <c r="A167" s="71" t="s">
        <v>272</v>
      </c>
      <c r="B167" s="72" t="s">
        <v>276</v>
      </c>
      <c r="C167" s="73"/>
      <c r="D167" s="38" t="str">
        <f aca="false">IF(L167=L$22,L$21,IF(M167=M$22,M$21,K167))</f>
        <v>G5</v>
      </c>
      <c r="E167" s="80" t="n">
        <f aca="false">Q167</f>
        <v>1012</v>
      </c>
      <c r="F167" s="21"/>
      <c r="G167" s="75" t="n">
        <f aca="false">R167</f>
        <v>3.5</v>
      </c>
      <c r="H167" s="75" t="n">
        <f aca="false">G167*C167</f>
        <v>0</v>
      </c>
      <c r="I167" s="1" t="s">
        <v>264</v>
      </c>
      <c r="K167" s="76" t="s">
        <v>62</v>
      </c>
      <c r="L167" s="40"/>
      <c r="M167" s="76"/>
      <c r="N167" s="76" t="n">
        <v>1012</v>
      </c>
      <c r="O167" s="77" t="n">
        <f aca="false">IF(AND(L167="",M167=""),N167,"")</f>
        <v>1012</v>
      </c>
      <c r="P167" s="1" t="n">
        <f aca="false">VLOOKUP("CTR"&amp;N167,Cumul_par_Code_tarifaire!B$3:K$1003,2,0)</f>
        <v>0</v>
      </c>
      <c r="Q167" s="1" t="n">
        <f aca="false">IF(L167&lt;&gt;"",L$20,IF(M167&lt;&gt;"",M$20,VLOOKUP("CTR"&amp;N167,Cumul_par_Code_tarifaire!B$3:K$1003,9,0)))</f>
        <v>1012</v>
      </c>
      <c r="R167" s="1" t="n">
        <f aca="false">IF(OR(L167&lt;&gt;"",M167&lt;&gt;""),R$21,VLOOKUP("CTR"&amp;N167,Cumul_par_Code_tarifaire!B$3:K$1003,10,0))</f>
        <v>3.5</v>
      </c>
    </row>
    <row r="168" customFormat="false" ht="12.8" hidden="true" customHeight="false" outlineLevel="0" collapsed="false">
      <c r="A168" s="71" t="s">
        <v>272</v>
      </c>
      <c r="B168" s="72" t="s">
        <v>277</v>
      </c>
      <c r="C168" s="73"/>
      <c r="D168" s="38" t="str">
        <f aca="false">IF(L168=L$22,L$21,IF(M168=M$22,M$21,K168))</f>
        <v>non dispo 2025</v>
      </c>
      <c r="E168" s="80" t="str">
        <f aca="false">Q168</f>
        <v>Nous Consulter</v>
      </c>
      <c r="F168" s="21"/>
      <c r="G168" s="75" t="n">
        <f aca="false">R168</f>
        <v>0</v>
      </c>
      <c r="H168" s="75" t="n">
        <f aca="false">G168*C168</f>
        <v>0</v>
      </c>
      <c r="I168" s="1" t="s">
        <v>264</v>
      </c>
      <c r="K168" s="76" t="s">
        <v>62</v>
      </c>
      <c r="L168" s="40" t="s">
        <v>34</v>
      </c>
      <c r="M168" s="76"/>
      <c r="N168" s="76" t="n">
        <v>1012</v>
      </c>
      <c r="O168" s="77" t="str">
        <f aca="false">IF(AND(L168="",M168=""),N168,"")</f>
        <v/>
      </c>
      <c r="P168" s="1" t="n">
        <f aca="false">VLOOKUP("CTR"&amp;N168,Cumul_par_Code_tarifaire!B$3:K$1003,2,0)</f>
        <v>0</v>
      </c>
      <c r="Q168" s="1" t="str">
        <f aca="false">IF(L168&lt;&gt;"",L$20,IF(M168&lt;&gt;"",M$20,VLOOKUP("CTR"&amp;N168,Cumul_par_Code_tarifaire!B$3:K$1003,9,0)))</f>
        <v>Nous Consulter</v>
      </c>
      <c r="R168" s="1" t="n">
        <f aca="false">IF(OR(L168&lt;&gt;"",M168&lt;&gt;""),R$21,VLOOKUP("CTR"&amp;N168,Cumul_par_Code_tarifaire!B$3:K$1003,10,0))</f>
        <v>0</v>
      </c>
      <c r="V168" s="7"/>
    </row>
    <row r="169" customFormat="false" ht="12.8" hidden="false" customHeight="false" outlineLevel="0" collapsed="false">
      <c r="A169" s="71" t="s">
        <v>272</v>
      </c>
      <c r="B169" s="72" t="s">
        <v>278</v>
      </c>
      <c r="C169" s="73"/>
      <c r="D169" s="38" t="str">
        <f aca="false">IF(L169=L$22,L$21,IF(M169=M$22,M$21,K169))</f>
        <v>G5</v>
      </c>
      <c r="E169" s="80" t="n">
        <f aca="false">Q169</f>
        <v>1012</v>
      </c>
      <c r="F169" s="21"/>
      <c r="G169" s="75" t="n">
        <f aca="false">R169</f>
        <v>3.5</v>
      </c>
      <c r="H169" s="75" t="n">
        <f aca="false">G169*C169</f>
        <v>0</v>
      </c>
      <c r="I169" s="1" t="s">
        <v>264</v>
      </c>
      <c r="K169" s="76" t="s">
        <v>62</v>
      </c>
      <c r="L169" s="40"/>
      <c r="M169" s="76"/>
      <c r="N169" s="76" t="n">
        <v>1012</v>
      </c>
      <c r="O169" s="77" t="n">
        <f aca="false">IF(AND(L169="",M169=""),N169,"")</f>
        <v>1012</v>
      </c>
      <c r="P169" s="1" t="n">
        <f aca="false">VLOOKUP("CTR"&amp;N169,Cumul_par_Code_tarifaire!B$3:K$1003,2,0)</f>
        <v>0</v>
      </c>
      <c r="Q169" s="1" t="n">
        <f aca="false">IF(L169&lt;&gt;"",L$20,IF(M169&lt;&gt;"",M$20,VLOOKUP("CTR"&amp;N169,Cumul_par_Code_tarifaire!B$3:K$1003,9,0)))</f>
        <v>1012</v>
      </c>
      <c r="R169" s="1" t="n">
        <f aca="false">IF(OR(L169&lt;&gt;"",M169&lt;&gt;""),R$21,VLOOKUP("CTR"&amp;N169,Cumul_par_Code_tarifaire!B$3:K$1003,10,0))</f>
        <v>3.5</v>
      </c>
      <c r="V169" s="7"/>
    </row>
    <row r="170" customFormat="false" ht="12.8" hidden="true" customHeight="false" outlineLevel="0" collapsed="false">
      <c r="A170" s="71" t="s">
        <v>279</v>
      </c>
      <c r="B170" s="72" t="s">
        <v>280</v>
      </c>
      <c r="C170" s="73"/>
      <c r="D170" s="38" t="str">
        <f aca="false">IF(L170=L$22,L$21,IF(M170=M$22,M$21,K170))</f>
        <v>non dispo 2025</v>
      </c>
      <c r="E170" s="80" t="str">
        <f aca="false">Q170</f>
        <v>Nous Consulter</v>
      </c>
      <c r="F170" s="21"/>
      <c r="G170" s="75" t="n">
        <f aca="false">R170</f>
        <v>0</v>
      </c>
      <c r="H170" s="75" t="n">
        <f aca="false">G170*C170</f>
        <v>0</v>
      </c>
      <c r="I170" s="1" t="s">
        <v>264</v>
      </c>
      <c r="K170" s="76" t="s">
        <v>62</v>
      </c>
      <c r="L170" s="40" t="s">
        <v>34</v>
      </c>
      <c r="M170" s="76"/>
      <c r="N170" s="76" t="n">
        <v>1013</v>
      </c>
      <c r="O170" s="77" t="str">
        <f aca="false">IF(AND(L170="",M170=""),N170,"")</f>
        <v/>
      </c>
      <c r="P170" s="1" t="n">
        <f aca="false">VLOOKUP("CTR"&amp;N170,Cumul_par_Code_tarifaire!B$3:K$1003,2,0)</f>
        <v>0</v>
      </c>
      <c r="Q170" s="1" t="str">
        <f aca="false">IF(L170&lt;&gt;"",L$20,IF(M170&lt;&gt;"",M$20,VLOOKUP("CTR"&amp;N170,Cumul_par_Code_tarifaire!B$3:K$1003,9,0)))</f>
        <v>Nous Consulter</v>
      </c>
      <c r="R170" s="1" t="n">
        <f aca="false">IF(OR(L170&lt;&gt;"",M170&lt;&gt;""),R$21,VLOOKUP("CTR"&amp;N170,Cumul_par_Code_tarifaire!B$3:K$1003,10,0))</f>
        <v>0</v>
      </c>
      <c r="S170" s="1"/>
      <c r="V170" s="7"/>
    </row>
    <row r="171" customFormat="false" ht="12.8" hidden="true" customHeight="false" outlineLevel="0" collapsed="false">
      <c r="A171" s="71" t="s">
        <v>279</v>
      </c>
      <c r="B171" s="72" t="s">
        <v>281</v>
      </c>
      <c r="C171" s="73"/>
      <c r="D171" s="38" t="str">
        <f aca="false">IF(L171=L$22,L$21,IF(M171=M$22,M$21,K171))</f>
        <v>non dispo 2025</v>
      </c>
      <c r="E171" s="80" t="str">
        <f aca="false">Q171</f>
        <v>Nous Consulter</v>
      </c>
      <c r="F171" s="21"/>
      <c r="G171" s="75" t="n">
        <f aca="false">R171</f>
        <v>0</v>
      </c>
      <c r="H171" s="75" t="n">
        <f aca="false">G171*C171</f>
        <v>0</v>
      </c>
      <c r="I171" s="1" t="s">
        <v>264</v>
      </c>
      <c r="K171" s="76" t="s">
        <v>62</v>
      </c>
      <c r="L171" s="40" t="s">
        <v>34</v>
      </c>
      <c r="M171" s="76"/>
      <c r="N171" s="76" t="n">
        <v>1013</v>
      </c>
      <c r="O171" s="77" t="str">
        <f aca="false">IF(AND(L171="",M171=""),N171,"")</f>
        <v/>
      </c>
      <c r="P171" s="1" t="n">
        <f aca="false">VLOOKUP("CTR"&amp;N171,Cumul_par_Code_tarifaire!B$3:K$1003,2,0)</f>
        <v>0</v>
      </c>
      <c r="Q171" s="1" t="str">
        <f aca="false">IF(L171&lt;&gt;"",L$20,IF(M171&lt;&gt;"",M$20,VLOOKUP("CTR"&amp;N171,Cumul_par_Code_tarifaire!B$3:K$1003,9,0)))</f>
        <v>Nous Consulter</v>
      </c>
      <c r="R171" s="1" t="n">
        <f aca="false">IF(OR(L171&lt;&gt;"",M171&lt;&gt;""),R$21,VLOOKUP("CTR"&amp;N171,Cumul_par_Code_tarifaire!B$3:K$1003,10,0))</f>
        <v>0</v>
      </c>
      <c r="S171" s="1"/>
      <c r="V171" s="7"/>
    </row>
    <row r="172" customFormat="false" ht="12.8" hidden="true" customHeight="false" outlineLevel="0" collapsed="false">
      <c r="A172" s="71" t="s">
        <v>279</v>
      </c>
      <c r="B172" s="72" t="s">
        <v>282</v>
      </c>
      <c r="C172" s="73"/>
      <c r="D172" s="38" t="str">
        <f aca="false">IF(L172=L$22,L$21,IF(M172=M$22,M$21,K172))</f>
        <v>non dispo 2025</v>
      </c>
      <c r="E172" s="80" t="str">
        <f aca="false">Q172</f>
        <v>Nous Consulter</v>
      </c>
      <c r="F172" s="21"/>
      <c r="G172" s="75" t="n">
        <f aca="false">R172</f>
        <v>0</v>
      </c>
      <c r="H172" s="75" t="n">
        <f aca="false">G172*C172</f>
        <v>0</v>
      </c>
      <c r="I172" s="1" t="s">
        <v>264</v>
      </c>
      <c r="K172" s="76" t="s">
        <v>62</v>
      </c>
      <c r="L172" s="40" t="s">
        <v>34</v>
      </c>
      <c r="M172" s="76"/>
      <c r="N172" s="76" t="n">
        <v>1013</v>
      </c>
      <c r="O172" s="77" t="str">
        <f aca="false">IF(AND(L172="",M172=""),N172,"")</f>
        <v/>
      </c>
      <c r="P172" s="1" t="n">
        <f aca="false">VLOOKUP("CTR"&amp;N172,Cumul_par_Code_tarifaire!B$3:K$1003,2,0)</f>
        <v>0</v>
      </c>
      <c r="Q172" s="1" t="str">
        <f aca="false">IF(L172&lt;&gt;"",L$20,IF(M172&lt;&gt;"",M$20,VLOOKUP("CTR"&amp;N172,Cumul_par_Code_tarifaire!B$3:K$1003,9,0)))</f>
        <v>Nous Consulter</v>
      </c>
      <c r="R172" s="1" t="n">
        <f aca="false">IF(OR(L172&lt;&gt;"",M172&lt;&gt;""),R$21,VLOOKUP("CTR"&amp;N172,Cumul_par_Code_tarifaire!B$3:K$1003,10,0))</f>
        <v>0</v>
      </c>
      <c r="S172" s="1"/>
      <c r="V172" s="7"/>
    </row>
    <row r="173" customFormat="false" ht="12.8" hidden="true" customHeight="false" outlineLevel="0" collapsed="false">
      <c r="A173" s="71" t="s">
        <v>279</v>
      </c>
      <c r="B173" s="72" t="s">
        <v>283</v>
      </c>
      <c r="C173" s="73"/>
      <c r="D173" s="38" t="str">
        <f aca="false">IF(L173=L$22,L$21,IF(M173=M$22,M$21,K173))</f>
        <v>non dispo 2025</v>
      </c>
      <c r="E173" s="80" t="str">
        <f aca="false">Q173</f>
        <v>Nous Consulter</v>
      </c>
      <c r="F173" s="21"/>
      <c r="G173" s="75" t="n">
        <f aca="false">R173</f>
        <v>0</v>
      </c>
      <c r="H173" s="75" t="n">
        <f aca="false">G173*C173</f>
        <v>0</v>
      </c>
      <c r="I173" s="1" t="s">
        <v>264</v>
      </c>
      <c r="K173" s="76" t="s">
        <v>62</v>
      </c>
      <c r="L173" s="40" t="s">
        <v>34</v>
      </c>
      <c r="M173" s="76"/>
      <c r="N173" s="76" t="n">
        <v>1013</v>
      </c>
      <c r="O173" s="77" t="str">
        <f aca="false">IF(AND(L173="",M173=""),N173,"")</f>
        <v/>
      </c>
      <c r="P173" s="1" t="n">
        <f aca="false">VLOOKUP("CTR"&amp;N173,Cumul_par_Code_tarifaire!B$3:K$1003,2,0)</f>
        <v>0</v>
      </c>
      <c r="Q173" s="1" t="str">
        <f aca="false">IF(L173&lt;&gt;"",L$20,IF(M173&lt;&gt;"",M$20,VLOOKUP("CTR"&amp;N173,Cumul_par_Code_tarifaire!B$3:K$1003,9,0)))</f>
        <v>Nous Consulter</v>
      </c>
      <c r="R173" s="1" t="n">
        <f aca="false">IF(OR(L173&lt;&gt;"",M173&lt;&gt;""),R$21,VLOOKUP("CTR"&amp;N173,Cumul_par_Code_tarifaire!B$3:K$1003,10,0))</f>
        <v>0</v>
      </c>
      <c r="S173" s="1"/>
      <c r="V173" s="7"/>
    </row>
    <row r="174" customFormat="false" ht="12.8" hidden="true" customHeight="false" outlineLevel="0" collapsed="false">
      <c r="A174" s="71" t="s">
        <v>279</v>
      </c>
      <c r="B174" s="72" t="s">
        <v>284</v>
      </c>
      <c r="C174" s="73"/>
      <c r="D174" s="38" t="str">
        <f aca="false">IF(L174=L$22,L$21,IF(M174=M$22,M$21,K174))</f>
        <v>non dispo 2025</v>
      </c>
      <c r="E174" s="80" t="str">
        <f aca="false">Q174</f>
        <v>Nous Consulter</v>
      </c>
      <c r="F174" s="21"/>
      <c r="G174" s="75" t="n">
        <f aca="false">R174</f>
        <v>0</v>
      </c>
      <c r="H174" s="75" t="n">
        <f aca="false">G174*C174</f>
        <v>0</v>
      </c>
      <c r="I174" s="1" t="s">
        <v>264</v>
      </c>
      <c r="K174" s="76" t="s">
        <v>62</v>
      </c>
      <c r="L174" s="40" t="s">
        <v>34</v>
      </c>
      <c r="M174" s="76"/>
      <c r="N174" s="76" t="n">
        <v>1013</v>
      </c>
      <c r="O174" s="77" t="str">
        <f aca="false">IF(AND(L174="",M174=""),N174,"")</f>
        <v/>
      </c>
      <c r="P174" s="1" t="n">
        <f aca="false">VLOOKUP("CTR"&amp;N174,Cumul_par_Code_tarifaire!B$3:K$1003,2,0)</f>
        <v>0</v>
      </c>
      <c r="Q174" s="1" t="str">
        <f aca="false">IF(L174&lt;&gt;"",L$20,IF(M174&lt;&gt;"",M$20,VLOOKUP("CTR"&amp;N174,Cumul_par_Code_tarifaire!B$3:K$1003,9,0)))</f>
        <v>Nous Consulter</v>
      </c>
      <c r="R174" s="1" t="n">
        <f aca="false">IF(OR(L174&lt;&gt;"",M174&lt;&gt;""),R$21,VLOOKUP("CTR"&amp;N174,Cumul_par_Code_tarifaire!B$3:K$1003,10,0))</f>
        <v>0</v>
      </c>
      <c r="S174" s="1"/>
      <c r="V174" s="7"/>
    </row>
    <row r="175" customFormat="false" ht="12.8" hidden="true" customHeight="false" outlineLevel="0" collapsed="false">
      <c r="A175" s="71" t="s">
        <v>279</v>
      </c>
      <c r="B175" s="72" t="s">
        <v>285</v>
      </c>
      <c r="C175" s="73"/>
      <c r="D175" s="38" t="str">
        <f aca="false">IF(L175=L$22,L$21,IF(M175=M$22,M$21,K175))</f>
        <v>non dispo 2025</v>
      </c>
      <c r="E175" s="80" t="str">
        <f aca="false">Q175</f>
        <v>Nous Consulter</v>
      </c>
      <c r="F175" s="21"/>
      <c r="G175" s="75" t="n">
        <f aca="false">R175</f>
        <v>0</v>
      </c>
      <c r="H175" s="75" t="n">
        <f aca="false">G175*C175</f>
        <v>0</v>
      </c>
      <c r="I175" s="1" t="s">
        <v>264</v>
      </c>
      <c r="K175" s="76" t="s">
        <v>62</v>
      </c>
      <c r="L175" s="40" t="s">
        <v>34</v>
      </c>
      <c r="M175" s="76"/>
      <c r="N175" s="76" t="n">
        <v>1013</v>
      </c>
      <c r="O175" s="77" t="str">
        <f aca="false">IF(AND(L175="",M175=""),N175,"")</f>
        <v/>
      </c>
      <c r="P175" s="1" t="n">
        <f aca="false">VLOOKUP("CTR"&amp;N175,Cumul_par_Code_tarifaire!B$3:K$1003,2,0)</f>
        <v>0</v>
      </c>
      <c r="Q175" s="1" t="str">
        <f aca="false">IF(L175&lt;&gt;"",L$20,IF(M175&lt;&gt;"",M$20,VLOOKUP("CTR"&amp;N175,Cumul_par_Code_tarifaire!B$3:K$1003,9,0)))</f>
        <v>Nous Consulter</v>
      </c>
      <c r="R175" s="1" t="n">
        <f aca="false">IF(OR(L175&lt;&gt;"",M175&lt;&gt;""),R$21,VLOOKUP("CTR"&amp;N175,Cumul_par_Code_tarifaire!B$3:K$1003,10,0))</f>
        <v>0</v>
      </c>
      <c r="S175" s="1"/>
      <c r="V175" s="7"/>
    </row>
    <row r="176" customFormat="false" ht="12.8" hidden="true" customHeight="false" outlineLevel="0" collapsed="false">
      <c r="A176" s="71" t="s">
        <v>279</v>
      </c>
      <c r="B176" s="72" t="s">
        <v>286</v>
      </c>
      <c r="C176" s="73"/>
      <c r="D176" s="38" t="str">
        <f aca="false">IF(L176=L$22,L$21,IF(M176=M$22,M$21,K176))</f>
        <v>non dispo 2025</v>
      </c>
      <c r="E176" s="80" t="str">
        <f aca="false">Q176</f>
        <v>Nous Consulter</v>
      </c>
      <c r="F176" s="21"/>
      <c r="G176" s="75" t="n">
        <f aca="false">R176</f>
        <v>0</v>
      </c>
      <c r="H176" s="75" t="n">
        <f aca="false">G176*C176</f>
        <v>0</v>
      </c>
      <c r="I176" s="1" t="s">
        <v>264</v>
      </c>
      <c r="K176" s="76" t="s">
        <v>62</v>
      </c>
      <c r="L176" s="40" t="s">
        <v>34</v>
      </c>
      <c r="M176" s="76"/>
      <c r="N176" s="76" t="n">
        <v>1013</v>
      </c>
      <c r="O176" s="77" t="str">
        <f aca="false">IF(AND(L176="",M176=""),N176,"")</f>
        <v/>
      </c>
      <c r="P176" s="1" t="n">
        <f aca="false">VLOOKUP("CTR"&amp;N176,Cumul_par_Code_tarifaire!B$3:K$1003,2,0)</f>
        <v>0</v>
      </c>
      <c r="Q176" s="1" t="str">
        <f aca="false">IF(L176&lt;&gt;"",L$20,IF(M176&lt;&gt;"",M$20,VLOOKUP("CTR"&amp;N176,Cumul_par_Code_tarifaire!B$3:K$1003,9,0)))</f>
        <v>Nous Consulter</v>
      </c>
      <c r="R176" s="1" t="n">
        <f aca="false">IF(OR(L176&lt;&gt;"",M176&lt;&gt;""),R$21,VLOOKUP("CTR"&amp;N176,Cumul_par_Code_tarifaire!B$3:K$1003,10,0))</f>
        <v>0</v>
      </c>
      <c r="S176" s="1"/>
      <c r="V176" s="7"/>
    </row>
    <row r="177" customFormat="false" ht="12.8" hidden="true" customHeight="false" outlineLevel="0" collapsed="false">
      <c r="A177" s="71" t="s">
        <v>279</v>
      </c>
      <c r="B177" s="72" t="s">
        <v>287</v>
      </c>
      <c r="C177" s="73"/>
      <c r="D177" s="38" t="str">
        <f aca="false">IF(L177=L$22,L$21,IF(M177=M$22,M$21,K177))</f>
        <v>non dispo 2025</v>
      </c>
      <c r="E177" s="80" t="str">
        <f aca="false">Q177</f>
        <v>Nous Consulter</v>
      </c>
      <c r="F177" s="21"/>
      <c r="G177" s="75" t="n">
        <f aca="false">R177</f>
        <v>0</v>
      </c>
      <c r="H177" s="75" t="n">
        <f aca="false">G177*C177</f>
        <v>0</v>
      </c>
      <c r="I177" s="1" t="s">
        <v>264</v>
      </c>
      <c r="K177" s="76" t="s">
        <v>62</v>
      </c>
      <c r="L177" s="40" t="s">
        <v>34</v>
      </c>
      <c r="M177" s="76"/>
      <c r="N177" s="76" t="n">
        <v>1013</v>
      </c>
      <c r="O177" s="77" t="str">
        <f aca="false">IF(AND(L177="",M177=""),N177,"")</f>
        <v/>
      </c>
      <c r="P177" s="1" t="n">
        <f aca="false">VLOOKUP("CTR"&amp;N177,Cumul_par_Code_tarifaire!B$3:K$1003,2,0)</f>
        <v>0</v>
      </c>
      <c r="Q177" s="1" t="str">
        <f aca="false">IF(L177&lt;&gt;"",L$20,IF(M177&lt;&gt;"",M$20,VLOOKUP("CTR"&amp;N177,Cumul_par_Code_tarifaire!B$3:K$1003,9,0)))</f>
        <v>Nous Consulter</v>
      </c>
      <c r="R177" s="1" t="n">
        <f aca="false">IF(OR(L177&lt;&gt;"",M177&lt;&gt;""),R$21,VLOOKUP("CTR"&amp;N177,Cumul_par_Code_tarifaire!B$3:K$1003,10,0))</f>
        <v>0</v>
      </c>
      <c r="S177" s="1"/>
      <c r="V177" s="7"/>
    </row>
    <row r="178" customFormat="false" ht="12.8" hidden="true" customHeight="false" outlineLevel="0" collapsed="false">
      <c r="A178" s="71" t="s">
        <v>279</v>
      </c>
      <c r="B178" s="72" t="s">
        <v>288</v>
      </c>
      <c r="C178" s="73"/>
      <c r="D178" s="38" t="str">
        <f aca="false">IF(L178=L$22,L$21,IF(M178=M$22,M$21,K178))</f>
        <v>non dispo 2025</v>
      </c>
      <c r="E178" s="80" t="str">
        <f aca="false">Q178</f>
        <v>Nous Consulter</v>
      </c>
      <c r="F178" s="21"/>
      <c r="G178" s="75" t="n">
        <f aca="false">R178</f>
        <v>0</v>
      </c>
      <c r="H178" s="75" t="n">
        <f aca="false">G178*C178</f>
        <v>0</v>
      </c>
      <c r="I178" s="1" t="s">
        <v>264</v>
      </c>
      <c r="K178" s="76" t="s">
        <v>62</v>
      </c>
      <c r="L178" s="40" t="s">
        <v>34</v>
      </c>
      <c r="M178" s="76"/>
      <c r="N178" s="76" t="n">
        <v>1013</v>
      </c>
      <c r="O178" s="77" t="str">
        <f aca="false">IF(AND(L178="",M178=""),N178,"")</f>
        <v/>
      </c>
      <c r="P178" s="1" t="n">
        <f aca="false">VLOOKUP("CTR"&amp;N178,Cumul_par_Code_tarifaire!B$3:K$1003,2,0)</f>
        <v>0</v>
      </c>
      <c r="Q178" s="1" t="str">
        <f aca="false">IF(L178&lt;&gt;"",L$20,IF(M178&lt;&gt;"",M$20,VLOOKUP("CTR"&amp;N178,Cumul_par_Code_tarifaire!B$3:K$1003,9,0)))</f>
        <v>Nous Consulter</v>
      </c>
      <c r="R178" s="1" t="n">
        <f aca="false">IF(OR(L178&lt;&gt;"",M178&lt;&gt;""),R$21,VLOOKUP("CTR"&amp;N178,Cumul_par_Code_tarifaire!B$3:K$1003,10,0))</f>
        <v>0</v>
      </c>
      <c r="S178" s="1"/>
      <c r="V178" s="7"/>
    </row>
    <row r="179" customFormat="false" ht="12.8" hidden="true" customHeight="false" outlineLevel="0" collapsed="false">
      <c r="A179" s="71" t="s">
        <v>279</v>
      </c>
      <c r="B179" s="72" t="s">
        <v>289</v>
      </c>
      <c r="C179" s="73"/>
      <c r="D179" s="38" t="str">
        <f aca="false">IF(L179=L$22,L$21,IF(M179=M$22,M$21,K179))</f>
        <v>non dispo 2025</v>
      </c>
      <c r="E179" s="80" t="str">
        <f aca="false">Q179</f>
        <v>Nous Consulter</v>
      </c>
      <c r="F179" s="21"/>
      <c r="G179" s="75" t="n">
        <f aca="false">R179</f>
        <v>0</v>
      </c>
      <c r="H179" s="75" t="n">
        <f aca="false">G179*C179</f>
        <v>0</v>
      </c>
      <c r="I179" s="1" t="s">
        <v>264</v>
      </c>
      <c r="K179" s="76" t="s">
        <v>62</v>
      </c>
      <c r="L179" s="40" t="s">
        <v>34</v>
      </c>
      <c r="M179" s="76"/>
      <c r="N179" s="76" t="n">
        <v>1013</v>
      </c>
      <c r="O179" s="77" t="str">
        <f aca="false">IF(AND(L179="",M179=""),N179,"")</f>
        <v/>
      </c>
      <c r="P179" s="1" t="n">
        <f aca="false">VLOOKUP("CTR"&amp;N179,Cumul_par_Code_tarifaire!B$3:K$1003,2,0)</f>
        <v>0</v>
      </c>
      <c r="Q179" s="1" t="str">
        <f aca="false">IF(L179&lt;&gt;"",L$20,IF(M179&lt;&gt;"",M$20,VLOOKUP("CTR"&amp;N179,Cumul_par_Code_tarifaire!B$3:K$1003,9,0)))</f>
        <v>Nous Consulter</v>
      </c>
      <c r="R179" s="1" t="n">
        <f aca="false">IF(OR(L179&lt;&gt;"",M179&lt;&gt;""),R$21,VLOOKUP("CTR"&amp;N179,Cumul_par_Code_tarifaire!B$3:K$1003,10,0))</f>
        <v>0</v>
      </c>
      <c r="S179" s="1"/>
      <c r="V179" s="7"/>
    </row>
    <row r="180" customFormat="false" ht="12.8" hidden="true" customHeight="false" outlineLevel="0" collapsed="false">
      <c r="A180" s="71" t="s">
        <v>279</v>
      </c>
      <c r="B180" s="72" t="s">
        <v>290</v>
      </c>
      <c r="C180" s="73"/>
      <c r="D180" s="38" t="str">
        <f aca="false">IF(L180=L$22,L$21,IF(M180=M$22,M$21,K180))</f>
        <v>non dispo 2025</v>
      </c>
      <c r="E180" s="80" t="str">
        <f aca="false">Q180</f>
        <v>Nous Consulter</v>
      </c>
      <c r="F180" s="21"/>
      <c r="G180" s="75" t="n">
        <f aca="false">R180</f>
        <v>0</v>
      </c>
      <c r="H180" s="75" t="n">
        <f aca="false">G180*C180</f>
        <v>0</v>
      </c>
      <c r="I180" s="1" t="s">
        <v>264</v>
      </c>
      <c r="K180" s="76" t="s">
        <v>62</v>
      </c>
      <c r="L180" s="40" t="s">
        <v>34</v>
      </c>
      <c r="M180" s="76"/>
      <c r="N180" s="76" t="n">
        <v>1013</v>
      </c>
      <c r="O180" s="77" t="str">
        <f aca="false">IF(AND(L180="",M180=""),N180,"")</f>
        <v/>
      </c>
      <c r="P180" s="1" t="n">
        <f aca="false">VLOOKUP("CTR"&amp;N180,Cumul_par_Code_tarifaire!B$3:K$1003,2,0)</f>
        <v>0</v>
      </c>
      <c r="Q180" s="1" t="str">
        <f aca="false">IF(L180&lt;&gt;"",L$20,IF(M180&lt;&gt;"",M$20,VLOOKUP("CTR"&amp;N180,Cumul_par_Code_tarifaire!B$3:K$1003,9,0)))</f>
        <v>Nous Consulter</v>
      </c>
      <c r="R180" s="1" t="n">
        <f aca="false">IF(OR(L180&lt;&gt;"",M180&lt;&gt;""),R$21,VLOOKUP("CTR"&amp;N180,Cumul_par_Code_tarifaire!B$3:K$1003,10,0))</f>
        <v>0</v>
      </c>
      <c r="S180" s="1"/>
      <c r="V180" s="7"/>
    </row>
    <row r="181" customFormat="false" ht="12.8" hidden="true" customHeight="false" outlineLevel="0" collapsed="false">
      <c r="A181" s="71" t="s">
        <v>279</v>
      </c>
      <c r="B181" s="72" t="s">
        <v>291</v>
      </c>
      <c r="C181" s="73"/>
      <c r="D181" s="38" t="str">
        <f aca="false">IF(L181=L$22,L$21,IF(M181=M$22,M$21,K181))</f>
        <v>non dispo 2025</v>
      </c>
      <c r="E181" s="80" t="str">
        <f aca="false">Q181</f>
        <v>Nous Consulter</v>
      </c>
      <c r="F181" s="21"/>
      <c r="G181" s="75" t="n">
        <f aca="false">R181</f>
        <v>0</v>
      </c>
      <c r="H181" s="75" t="n">
        <f aca="false">G181*C181</f>
        <v>0</v>
      </c>
      <c r="I181" s="1" t="s">
        <v>264</v>
      </c>
      <c r="K181" s="76" t="s">
        <v>62</v>
      </c>
      <c r="L181" s="40" t="s">
        <v>34</v>
      </c>
      <c r="M181" s="76"/>
      <c r="N181" s="76" t="n">
        <v>1013</v>
      </c>
      <c r="O181" s="77" t="str">
        <f aca="false">IF(AND(L181="",M181=""),N181,"")</f>
        <v/>
      </c>
      <c r="P181" s="1" t="n">
        <f aca="false">VLOOKUP("CTR"&amp;N181,Cumul_par_Code_tarifaire!B$3:K$1003,2,0)</f>
        <v>0</v>
      </c>
      <c r="Q181" s="1" t="str">
        <f aca="false">IF(L181&lt;&gt;"",L$20,IF(M181&lt;&gt;"",M$20,VLOOKUP("CTR"&amp;N181,Cumul_par_Code_tarifaire!B$3:K$1003,9,0)))</f>
        <v>Nous Consulter</v>
      </c>
      <c r="R181" s="1" t="n">
        <f aca="false">IF(OR(L181&lt;&gt;"",M181&lt;&gt;""),R$21,VLOOKUP("CTR"&amp;N181,Cumul_par_Code_tarifaire!B$3:K$1003,10,0))</f>
        <v>0</v>
      </c>
      <c r="S181" s="1"/>
      <c r="V181" s="7"/>
    </row>
    <row r="182" customFormat="false" ht="12.8" hidden="false" customHeight="false" outlineLevel="0" collapsed="false">
      <c r="A182" s="71" t="s">
        <v>279</v>
      </c>
      <c r="B182" s="72" t="s">
        <v>292</v>
      </c>
      <c r="C182" s="73"/>
      <c r="D182" s="38" t="str">
        <f aca="false">IF(L182=L$22,L$21,IF(M182=M$22,M$21,K182))</f>
        <v>G5</v>
      </c>
      <c r="E182" s="80" t="n">
        <f aca="false">Q182</f>
        <v>1013</v>
      </c>
      <c r="F182" s="21"/>
      <c r="G182" s="75" t="n">
        <f aca="false">R182</f>
        <v>5.1</v>
      </c>
      <c r="H182" s="75" t="n">
        <f aca="false">G182*C182</f>
        <v>0</v>
      </c>
      <c r="I182" s="1" t="s">
        <v>264</v>
      </c>
      <c r="K182" s="76" t="s">
        <v>62</v>
      </c>
      <c r="L182" s="40"/>
      <c r="M182" s="76"/>
      <c r="N182" s="76" t="n">
        <v>1013</v>
      </c>
      <c r="O182" s="77" t="n">
        <f aca="false">IF(AND(L182="",M182=""),N182,"")</f>
        <v>1013</v>
      </c>
      <c r="P182" s="1" t="n">
        <f aca="false">VLOOKUP("CTR"&amp;N182,Cumul_par_Code_tarifaire!B$3:K$1003,2,0)</f>
        <v>0</v>
      </c>
      <c r="Q182" s="1" t="n">
        <f aca="false">IF(L182&lt;&gt;"",L$20,IF(M182&lt;&gt;"",M$20,VLOOKUP("CTR"&amp;N182,Cumul_par_Code_tarifaire!B$3:K$1003,9,0)))</f>
        <v>1013</v>
      </c>
      <c r="R182" s="1" t="n">
        <f aca="false">IF(OR(L182&lt;&gt;"",M182&lt;&gt;""),R$21,VLOOKUP("CTR"&amp;N182,Cumul_par_Code_tarifaire!B$3:K$1003,10,0))</f>
        <v>5.1</v>
      </c>
      <c r="S182" s="1"/>
      <c r="V182" s="7"/>
    </row>
    <row r="183" customFormat="false" ht="12.8" hidden="true" customHeight="false" outlineLevel="0" collapsed="false">
      <c r="A183" s="71" t="s">
        <v>279</v>
      </c>
      <c r="B183" s="72" t="s">
        <v>293</v>
      </c>
      <c r="C183" s="73"/>
      <c r="D183" s="38" t="str">
        <f aca="false">IF(L183=L$22,L$21,IF(M183=M$22,M$21,K183))</f>
        <v>non dispo 2025</v>
      </c>
      <c r="E183" s="80" t="str">
        <f aca="false">Q183</f>
        <v>Nous Consulter</v>
      </c>
      <c r="F183" s="21"/>
      <c r="G183" s="75" t="n">
        <f aca="false">R183</f>
        <v>0</v>
      </c>
      <c r="H183" s="75" t="n">
        <f aca="false">G183*C183</f>
        <v>0</v>
      </c>
      <c r="I183" s="1" t="s">
        <v>264</v>
      </c>
      <c r="K183" s="76" t="s">
        <v>62</v>
      </c>
      <c r="L183" s="40" t="s">
        <v>34</v>
      </c>
      <c r="M183" s="76"/>
      <c r="N183" s="76" t="n">
        <v>1013</v>
      </c>
      <c r="O183" s="77" t="str">
        <f aca="false">IF(AND(L183="",M183=""),N183,"")</f>
        <v/>
      </c>
      <c r="P183" s="1" t="n">
        <f aca="false">VLOOKUP("CTR"&amp;N183,Cumul_par_Code_tarifaire!B$3:K$1003,2,0)</f>
        <v>0</v>
      </c>
      <c r="Q183" s="1" t="str">
        <f aca="false">IF(L183&lt;&gt;"",L$20,IF(M183&lt;&gt;"",M$20,VLOOKUP("CTR"&amp;N183,Cumul_par_Code_tarifaire!B$3:K$1003,9,0)))</f>
        <v>Nous Consulter</v>
      </c>
      <c r="R183" s="1" t="n">
        <f aca="false">IF(OR(L183&lt;&gt;"",M183&lt;&gt;""),R$21,VLOOKUP("CTR"&amp;N183,Cumul_par_Code_tarifaire!B$3:K$1003,10,0))</f>
        <v>0</v>
      </c>
      <c r="S183" s="1"/>
      <c r="V183" s="7"/>
    </row>
    <row r="184" customFormat="false" ht="12.8" hidden="true" customHeight="false" outlineLevel="0" collapsed="false">
      <c r="A184" s="71" t="s">
        <v>279</v>
      </c>
      <c r="B184" s="72" t="s">
        <v>294</v>
      </c>
      <c r="C184" s="73"/>
      <c r="D184" s="38" t="str">
        <f aca="false">IF(L184=L$22,L$21,IF(M184=M$22,M$21,K184))</f>
        <v>non dispo 2025</v>
      </c>
      <c r="E184" s="80" t="str">
        <f aca="false">Q184</f>
        <v>Nous Consulter</v>
      </c>
      <c r="F184" s="21"/>
      <c r="G184" s="75" t="n">
        <f aca="false">R184</f>
        <v>0</v>
      </c>
      <c r="H184" s="75" t="n">
        <f aca="false">G184*C184</f>
        <v>0</v>
      </c>
      <c r="I184" s="1" t="s">
        <v>264</v>
      </c>
      <c r="K184" s="76" t="s">
        <v>62</v>
      </c>
      <c r="L184" s="40" t="s">
        <v>34</v>
      </c>
      <c r="M184" s="76"/>
      <c r="N184" s="76" t="n">
        <v>1013</v>
      </c>
      <c r="O184" s="77" t="str">
        <f aca="false">IF(AND(L184="",M184=""),N184,"")</f>
        <v/>
      </c>
      <c r="P184" s="1" t="n">
        <f aca="false">VLOOKUP("CTR"&amp;N184,Cumul_par_Code_tarifaire!B$3:K$1003,2,0)</f>
        <v>0</v>
      </c>
      <c r="Q184" s="1" t="str">
        <f aca="false">IF(L184&lt;&gt;"",L$20,IF(M184&lt;&gt;"",M$20,VLOOKUP("CTR"&amp;N184,Cumul_par_Code_tarifaire!B$3:K$1003,9,0)))</f>
        <v>Nous Consulter</v>
      </c>
      <c r="R184" s="1" t="n">
        <f aca="false">IF(OR(L184&lt;&gt;"",M184&lt;&gt;""),R$21,VLOOKUP("CTR"&amp;N184,Cumul_par_Code_tarifaire!B$3:K$1003,10,0))</f>
        <v>0</v>
      </c>
      <c r="S184" s="1"/>
      <c r="V184" s="7"/>
    </row>
    <row r="185" customFormat="false" ht="12.8" hidden="false" customHeight="false" outlineLevel="0" collapsed="false">
      <c r="A185" s="71" t="s">
        <v>279</v>
      </c>
      <c r="B185" s="72" t="s">
        <v>295</v>
      </c>
      <c r="C185" s="73"/>
      <c r="D185" s="38" t="str">
        <f aca="false">IF(L185=L$22,L$21,IF(M185=M$22,M$21,K185))</f>
        <v>G5</v>
      </c>
      <c r="E185" s="80" t="n">
        <f aca="false">Q185</f>
        <v>1013</v>
      </c>
      <c r="F185" s="21"/>
      <c r="G185" s="75" t="n">
        <f aca="false">R185</f>
        <v>5.1</v>
      </c>
      <c r="H185" s="75" t="n">
        <f aca="false">G185*C185</f>
        <v>0</v>
      </c>
      <c r="I185" s="1" t="s">
        <v>264</v>
      </c>
      <c r="K185" s="76" t="s">
        <v>62</v>
      </c>
      <c r="L185" s="40"/>
      <c r="M185" s="76"/>
      <c r="N185" s="76" t="n">
        <v>1013</v>
      </c>
      <c r="O185" s="77" t="n">
        <f aca="false">IF(AND(L185="",M185=""),N185,"")</f>
        <v>1013</v>
      </c>
      <c r="P185" s="1" t="n">
        <f aca="false">VLOOKUP("CTR"&amp;N185,Cumul_par_Code_tarifaire!B$3:K$1003,2,0)</f>
        <v>0</v>
      </c>
      <c r="Q185" s="1" t="n">
        <f aca="false">IF(L185&lt;&gt;"",L$20,IF(M185&lt;&gt;"",M$20,VLOOKUP("CTR"&amp;N185,Cumul_par_Code_tarifaire!B$3:K$1003,9,0)))</f>
        <v>1013</v>
      </c>
      <c r="R185" s="1" t="n">
        <f aca="false">IF(OR(L185&lt;&gt;"",M185&lt;&gt;""),R$21,VLOOKUP("CTR"&amp;N185,Cumul_par_Code_tarifaire!B$3:K$1003,10,0))</f>
        <v>5.1</v>
      </c>
      <c r="S185" s="1"/>
      <c r="V185" s="7"/>
    </row>
    <row r="186" customFormat="false" ht="12.8" hidden="true" customHeight="false" outlineLevel="0" collapsed="false">
      <c r="A186" s="71" t="s">
        <v>279</v>
      </c>
      <c r="B186" s="72" t="s">
        <v>296</v>
      </c>
      <c r="C186" s="73"/>
      <c r="D186" s="38" t="str">
        <f aca="false">IF(L186=L$22,L$21,IF(M186=M$22,M$21,K186))</f>
        <v>non dispo 2025</v>
      </c>
      <c r="E186" s="80" t="str">
        <f aca="false">Q186</f>
        <v>Nous Consulter</v>
      </c>
      <c r="F186" s="21"/>
      <c r="G186" s="75" t="n">
        <f aca="false">R186</f>
        <v>0</v>
      </c>
      <c r="H186" s="75" t="n">
        <f aca="false">G186*C186</f>
        <v>0</v>
      </c>
      <c r="I186" s="1" t="s">
        <v>264</v>
      </c>
      <c r="K186" s="76" t="s">
        <v>62</v>
      </c>
      <c r="L186" s="40" t="s">
        <v>34</v>
      </c>
      <c r="M186" s="76"/>
      <c r="N186" s="76" t="n">
        <v>1013</v>
      </c>
      <c r="O186" s="77" t="str">
        <f aca="false">IF(AND(L186="",M186=""),N186,"")</f>
        <v/>
      </c>
      <c r="P186" s="1" t="n">
        <f aca="false">VLOOKUP("CTR"&amp;N186,Cumul_par_Code_tarifaire!B$3:K$1003,2,0)</f>
        <v>0</v>
      </c>
      <c r="Q186" s="1" t="str">
        <f aca="false">IF(L186&lt;&gt;"",L$20,IF(M186&lt;&gt;"",M$20,VLOOKUP("CTR"&amp;N186,Cumul_par_Code_tarifaire!B$3:K$1003,9,0)))</f>
        <v>Nous Consulter</v>
      </c>
      <c r="R186" s="1" t="n">
        <f aca="false">IF(OR(L186&lt;&gt;"",M186&lt;&gt;""),R$21,VLOOKUP("CTR"&amp;N186,Cumul_par_Code_tarifaire!B$3:K$1003,10,0))</f>
        <v>0</v>
      </c>
      <c r="S186" s="1"/>
      <c r="V186" s="7"/>
    </row>
    <row r="187" customFormat="false" ht="12.8" hidden="true" customHeight="false" outlineLevel="0" collapsed="false">
      <c r="A187" s="71" t="s">
        <v>279</v>
      </c>
      <c r="B187" s="72" t="s">
        <v>297</v>
      </c>
      <c r="C187" s="73"/>
      <c r="D187" s="38" t="str">
        <f aca="false">IF(L187=L$22,L$21,IF(M187=M$22,M$21,K187))</f>
        <v>non dispo 2025</v>
      </c>
      <c r="E187" s="80" t="str">
        <f aca="false">Q187</f>
        <v>Nous Consulter</v>
      </c>
      <c r="F187" s="21"/>
      <c r="G187" s="75" t="n">
        <f aca="false">R187</f>
        <v>0</v>
      </c>
      <c r="H187" s="75" t="n">
        <f aca="false">G187*C187</f>
        <v>0</v>
      </c>
      <c r="I187" s="1" t="s">
        <v>264</v>
      </c>
      <c r="K187" s="76" t="s">
        <v>62</v>
      </c>
      <c r="L187" s="40" t="s">
        <v>34</v>
      </c>
      <c r="M187" s="76"/>
      <c r="N187" s="76" t="n">
        <v>1013</v>
      </c>
      <c r="O187" s="77" t="str">
        <f aca="false">IF(AND(L187="",M187=""),N187,"")</f>
        <v/>
      </c>
      <c r="P187" s="1" t="n">
        <f aca="false">VLOOKUP("CTR"&amp;N187,Cumul_par_Code_tarifaire!B$3:K$1003,2,0)</f>
        <v>0</v>
      </c>
      <c r="Q187" s="1" t="str">
        <f aca="false">IF(L187&lt;&gt;"",L$20,IF(M187&lt;&gt;"",M$20,VLOOKUP("CTR"&amp;N187,Cumul_par_Code_tarifaire!B$3:K$1003,9,0)))</f>
        <v>Nous Consulter</v>
      </c>
      <c r="R187" s="1" t="n">
        <f aca="false">IF(OR(L187&lt;&gt;"",M187&lt;&gt;""),R$21,VLOOKUP("CTR"&amp;N187,Cumul_par_Code_tarifaire!B$3:K$1003,10,0))</f>
        <v>0</v>
      </c>
      <c r="S187" s="1"/>
      <c r="V187" s="7"/>
    </row>
    <row r="188" customFormat="false" ht="12.8" hidden="true" customHeight="false" outlineLevel="0" collapsed="false">
      <c r="A188" s="71" t="s">
        <v>279</v>
      </c>
      <c r="B188" s="72" t="s">
        <v>298</v>
      </c>
      <c r="C188" s="73"/>
      <c r="D188" s="38" t="str">
        <f aca="false">IF(L188=L$22,L$21,IF(M188=M$22,M$21,K188))</f>
        <v>non dispo 2025</v>
      </c>
      <c r="E188" s="80" t="str">
        <f aca="false">Q188</f>
        <v>Nous Consulter</v>
      </c>
      <c r="F188" s="21"/>
      <c r="G188" s="75" t="n">
        <f aca="false">R188</f>
        <v>0</v>
      </c>
      <c r="H188" s="75" t="n">
        <f aca="false">G188*C188</f>
        <v>0</v>
      </c>
      <c r="I188" s="1" t="s">
        <v>264</v>
      </c>
      <c r="K188" s="76" t="s">
        <v>62</v>
      </c>
      <c r="L188" s="40" t="s">
        <v>34</v>
      </c>
      <c r="M188" s="76"/>
      <c r="N188" s="76" t="n">
        <v>1013</v>
      </c>
      <c r="O188" s="77" t="str">
        <f aca="false">IF(AND(L188="",M188=""),N188,"")</f>
        <v/>
      </c>
      <c r="P188" s="1" t="n">
        <f aca="false">VLOOKUP("CTR"&amp;N188,Cumul_par_Code_tarifaire!B$3:K$1003,2,0)</f>
        <v>0</v>
      </c>
      <c r="Q188" s="1" t="str">
        <f aca="false">IF(L188&lt;&gt;"",L$20,IF(M188&lt;&gt;"",M$20,VLOOKUP("CTR"&amp;N188,Cumul_par_Code_tarifaire!B$3:K$1003,9,0)))</f>
        <v>Nous Consulter</v>
      </c>
      <c r="R188" s="1" t="n">
        <f aca="false">IF(OR(L188&lt;&gt;"",M188&lt;&gt;""),R$21,VLOOKUP("CTR"&amp;N188,Cumul_par_Code_tarifaire!B$3:K$1003,10,0))</f>
        <v>0</v>
      </c>
      <c r="S188" s="1"/>
      <c r="V188" s="7"/>
    </row>
    <row r="189" customFormat="false" ht="12.8" hidden="true" customHeight="false" outlineLevel="0" collapsed="false">
      <c r="A189" s="71" t="s">
        <v>279</v>
      </c>
      <c r="B189" s="72" t="s">
        <v>299</v>
      </c>
      <c r="C189" s="73"/>
      <c r="D189" s="38" t="str">
        <f aca="false">IF(L189=L$22,L$21,IF(M189=M$22,M$21,K189))</f>
        <v>non dispo 2025</v>
      </c>
      <c r="E189" s="80" t="str">
        <f aca="false">Q189</f>
        <v>Nous Consulter</v>
      </c>
      <c r="F189" s="21"/>
      <c r="G189" s="75" t="n">
        <f aca="false">R189</f>
        <v>0</v>
      </c>
      <c r="H189" s="75" t="n">
        <f aca="false">G189*C189</f>
        <v>0</v>
      </c>
      <c r="I189" s="1" t="s">
        <v>264</v>
      </c>
      <c r="K189" s="76" t="s">
        <v>62</v>
      </c>
      <c r="L189" s="40" t="s">
        <v>34</v>
      </c>
      <c r="M189" s="76"/>
      <c r="N189" s="76" t="n">
        <v>1013</v>
      </c>
      <c r="O189" s="77" t="str">
        <f aca="false">IF(AND(L189="",M189=""),N189,"")</f>
        <v/>
      </c>
      <c r="P189" s="1" t="n">
        <f aca="false">VLOOKUP("CTR"&amp;N189,Cumul_par_Code_tarifaire!B$3:K$1003,2,0)</f>
        <v>0</v>
      </c>
      <c r="Q189" s="1" t="str">
        <f aca="false">IF(L189&lt;&gt;"",L$20,IF(M189&lt;&gt;"",M$20,VLOOKUP("CTR"&amp;N189,Cumul_par_Code_tarifaire!B$3:K$1003,9,0)))</f>
        <v>Nous Consulter</v>
      </c>
      <c r="R189" s="1" t="n">
        <f aca="false">IF(OR(L189&lt;&gt;"",M189&lt;&gt;""),R$21,VLOOKUP("CTR"&amp;N189,Cumul_par_Code_tarifaire!B$3:K$1003,10,0))</f>
        <v>0</v>
      </c>
      <c r="S189" s="1"/>
      <c r="V189" s="7"/>
    </row>
    <row r="190" customFormat="false" ht="12.8" hidden="false" customHeight="false" outlineLevel="0" collapsed="false">
      <c r="A190" s="71" t="s">
        <v>279</v>
      </c>
      <c r="B190" s="72" t="s">
        <v>300</v>
      </c>
      <c r="C190" s="73"/>
      <c r="D190" s="38" t="str">
        <f aca="false">IF(L190=L$22,L$21,IF(M190=M$22,M$21,K190))</f>
        <v>G5</v>
      </c>
      <c r="E190" s="80" t="n">
        <f aca="false">Q190</f>
        <v>1013</v>
      </c>
      <c r="F190" s="21"/>
      <c r="G190" s="75" t="n">
        <f aca="false">R190</f>
        <v>5.1</v>
      </c>
      <c r="H190" s="75" t="n">
        <f aca="false">G190*C190</f>
        <v>0</v>
      </c>
      <c r="I190" s="1" t="s">
        <v>264</v>
      </c>
      <c r="K190" s="76" t="s">
        <v>62</v>
      </c>
      <c r="L190" s="40"/>
      <c r="M190" s="76"/>
      <c r="N190" s="76" t="n">
        <v>1013</v>
      </c>
      <c r="O190" s="77" t="n">
        <f aca="false">IF(AND(L190="",M190=""),N190,"")</f>
        <v>1013</v>
      </c>
      <c r="P190" s="1" t="n">
        <f aca="false">VLOOKUP("CTR"&amp;N190,Cumul_par_Code_tarifaire!B$3:K$1003,2,0)</f>
        <v>0</v>
      </c>
      <c r="Q190" s="1" t="n">
        <f aca="false">IF(L190&lt;&gt;"",L$20,IF(M190&lt;&gt;"",M$20,VLOOKUP("CTR"&amp;N190,Cumul_par_Code_tarifaire!B$3:K$1003,9,0)))</f>
        <v>1013</v>
      </c>
      <c r="R190" s="1" t="n">
        <f aca="false">IF(OR(L190&lt;&gt;"",M190&lt;&gt;""),R$21,VLOOKUP("CTR"&amp;N190,Cumul_par_Code_tarifaire!B$3:K$1003,10,0))</f>
        <v>5.1</v>
      </c>
      <c r="V190" s="7"/>
    </row>
    <row r="191" customFormat="false" ht="22.35" hidden="true" customHeight="false" outlineLevel="0" collapsed="false">
      <c r="A191" s="71" t="s">
        <v>301</v>
      </c>
      <c r="B191" s="72" t="s">
        <v>302</v>
      </c>
      <c r="C191" s="73"/>
      <c r="D191" s="38" t="str">
        <f aca="false">IF(L191=L$22,L$21,IF(M191=M$22,M$21,K191))</f>
        <v>NC</v>
      </c>
      <c r="E191" s="80" t="str">
        <f aca="false">Q191</f>
        <v>Nous Consulter</v>
      </c>
      <c r="F191" s="21"/>
      <c r="G191" s="75" t="n">
        <f aca="false">R191</f>
        <v>0</v>
      </c>
      <c r="H191" s="75" t="n">
        <f aca="false">G191*C191</f>
        <v>0</v>
      </c>
      <c r="I191" s="1" t="s">
        <v>264</v>
      </c>
      <c r="K191" s="76" t="s">
        <v>265</v>
      </c>
      <c r="L191" s="40"/>
      <c r="M191" s="76" t="s">
        <v>35</v>
      </c>
      <c r="N191" s="76" t="n">
        <v>1110</v>
      </c>
      <c r="O191" s="77" t="str">
        <f aca="false">IF(AND(L191="",M191=""),N191,"")</f>
        <v/>
      </c>
      <c r="P191" s="1" t="n">
        <f aca="false">VLOOKUP("CTR"&amp;N191,Cumul_par_Code_tarifaire!B$3:K$1003,2,0)</f>
        <v>0</v>
      </c>
      <c r="Q191" s="1" t="str">
        <f aca="false">IF(L191&lt;&gt;"",L$20,IF(M191&lt;&gt;"",M$20,VLOOKUP("CTR"&amp;N191,Cumul_par_Code_tarifaire!B$3:K$1003,9,0)))</f>
        <v>Nous Consulter</v>
      </c>
      <c r="R191" s="1" t="n">
        <f aca="false">IF(OR(L191&lt;&gt;"",M191&lt;&gt;""),R$21,VLOOKUP("CTR"&amp;N191,Cumul_par_Code_tarifaire!B$3:K$1003,10,0))</f>
        <v>0</v>
      </c>
      <c r="V191" s="7"/>
    </row>
    <row r="192" customFormat="false" ht="22.35" hidden="true" customHeight="false" outlineLevel="0" collapsed="false">
      <c r="A192" s="71" t="s">
        <v>301</v>
      </c>
      <c r="B192" s="72" t="s">
        <v>303</v>
      </c>
      <c r="C192" s="73"/>
      <c r="D192" s="38" t="str">
        <f aca="false">IF(L192=L$22,L$21,IF(M192=M$22,M$21,K192))</f>
        <v>non dispo 2025</v>
      </c>
      <c r="E192" s="80" t="str">
        <f aca="false">Q192</f>
        <v>Nous Consulter</v>
      </c>
      <c r="F192" s="21"/>
      <c r="G192" s="75" t="n">
        <f aca="false">R192</f>
        <v>0</v>
      </c>
      <c r="H192" s="75" t="n">
        <f aca="false">G192*C192</f>
        <v>0</v>
      </c>
      <c r="I192" s="1" t="s">
        <v>264</v>
      </c>
      <c r="K192" s="76" t="s">
        <v>265</v>
      </c>
      <c r="L192" s="40" t="s">
        <v>34</v>
      </c>
      <c r="M192" s="76"/>
      <c r="N192" s="76" t="n">
        <v>1110</v>
      </c>
      <c r="O192" s="77" t="str">
        <f aca="false">IF(AND(L192="",M192=""),N192,"")</f>
        <v/>
      </c>
      <c r="P192" s="1" t="n">
        <f aca="false">VLOOKUP("CTR"&amp;N192,Cumul_par_Code_tarifaire!B$3:K$1003,2,0)</f>
        <v>0</v>
      </c>
      <c r="Q192" s="1" t="str">
        <f aca="false">IF(L192&lt;&gt;"",L$20,IF(M192&lt;&gt;"",M$20,VLOOKUP("CTR"&amp;N192,Cumul_par_Code_tarifaire!B$3:K$1003,9,0)))</f>
        <v>Nous Consulter</v>
      </c>
      <c r="R192" s="1" t="n">
        <f aca="false">IF(OR(L192&lt;&gt;"",M192&lt;&gt;""),R$21,VLOOKUP("CTR"&amp;N192,Cumul_par_Code_tarifaire!B$3:K$1003,10,0))</f>
        <v>0</v>
      </c>
      <c r="V192" s="7"/>
    </row>
    <row r="193" customFormat="false" ht="22.35" hidden="true" customHeight="false" outlineLevel="0" collapsed="false">
      <c r="A193" s="71" t="s">
        <v>301</v>
      </c>
      <c r="B193" s="72" t="s">
        <v>304</v>
      </c>
      <c r="C193" s="73"/>
      <c r="D193" s="38" t="str">
        <f aca="false">IF(L193=L$22,L$21,IF(M193=M$22,M$21,K193))</f>
        <v>non dispo 2025</v>
      </c>
      <c r="E193" s="80" t="str">
        <f aca="false">Q193</f>
        <v>Nous Consulter</v>
      </c>
      <c r="F193" s="21"/>
      <c r="G193" s="75" t="n">
        <f aca="false">R193</f>
        <v>0</v>
      </c>
      <c r="H193" s="75" t="n">
        <f aca="false">G193*C193</f>
        <v>0</v>
      </c>
      <c r="I193" s="1" t="s">
        <v>264</v>
      </c>
      <c r="K193" s="76" t="s">
        <v>265</v>
      </c>
      <c r="L193" s="40" t="s">
        <v>34</v>
      </c>
      <c r="M193" s="76"/>
      <c r="N193" s="76" t="n">
        <v>1110</v>
      </c>
      <c r="O193" s="77" t="str">
        <f aca="false">IF(AND(L193="",M193=""),N193,"")</f>
        <v/>
      </c>
      <c r="P193" s="1" t="n">
        <f aca="false">VLOOKUP("CTR"&amp;N193,Cumul_par_Code_tarifaire!B$3:K$1003,2,0)</f>
        <v>0</v>
      </c>
      <c r="Q193" s="1" t="str">
        <f aca="false">IF(L193&lt;&gt;"",L$20,IF(M193&lt;&gt;"",M$20,VLOOKUP("CTR"&amp;N193,Cumul_par_Code_tarifaire!B$3:K$1003,9,0)))</f>
        <v>Nous Consulter</v>
      </c>
      <c r="R193" s="1" t="n">
        <f aca="false">IF(OR(L193&lt;&gt;"",M193&lt;&gt;""),R$21,VLOOKUP("CTR"&amp;N193,Cumul_par_Code_tarifaire!B$3:K$1003,10,0))</f>
        <v>0</v>
      </c>
      <c r="S193" s="1"/>
      <c r="V193" s="7"/>
    </row>
    <row r="194" customFormat="false" ht="22.35" hidden="true" customHeight="false" outlineLevel="0" collapsed="false">
      <c r="A194" s="71" t="s">
        <v>301</v>
      </c>
      <c r="B194" s="72" t="s">
        <v>305</v>
      </c>
      <c r="C194" s="73"/>
      <c r="D194" s="38" t="str">
        <f aca="false">IF(L194=L$22,L$21,IF(M194=M$22,M$21,K194))</f>
        <v>non dispo 2025</v>
      </c>
      <c r="E194" s="80" t="str">
        <f aca="false">Q194</f>
        <v>Nous Consulter</v>
      </c>
      <c r="F194" s="21"/>
      <c r="G194" s="75" t="n">
        <f aca="false">R194</f>
        <v>0</v>
      </c>
      <c r="H194" s="75" t="n">
        <f aca="false">G194*C194</f>
        <v>0</v>
      </c>
      <c r="I194" s="1" t="s">
        <v>264</v>
      </c>
      <c r="K194" s="76" t="s">
        <v>265</v>
      </c>
      <c r="L194" s="40" t="s">
        <v>34</v>
      </c>
      <c r="M194" s="76"/>
      <c r="N194" s="76" t="n">
        <v>1110</v>
      </c>
      <c r="O194" s="77" t="str">
        <f aca="false">IF(AND(L194="",M194=""),N194,"")</f>
        <v/>
      </c>
      <c r="P194" s="1" t="n">
        <f aca="false">VLOOKUP("CTR"&amp;N194,Cumul_par_Code_tarifaire!B$3:K$1003,2,0)</f>
        <v>0</v>
      </c>
      <c r="Q194" s="1" t="str">
        <f aca="false">IF(L194&lt;&gt;"",L$20,IF(M194&lt;&gt;"",M$20,VLOOKUP("CTR"&amp;N194,Cumul_par_Code_tarifaire!B$3:K$1003,9,0)))</f>
        <v>Nous Consulter</v>
      </c>
      <c r="R194" s="1" t="n">
        <f aca="false">IF(OR(L194&lt;&gt;"",M194&lt;&gt;""),R$21,VLOOKUP("CTR"&amp;N194,Cumul_par_Code_tarifaire!B$3:K$1003,10,0))</f>
        <v>0</v>
      </c>
      <c r="S194" s="1"/>
      <c r="V194" s="7"/>
    </row>
    <row r="195" customFormat="false" ht="22.35" hidden="false" customHeight="false" outlineLevel="0" collapsed="false">
      <c r="A195" s="71" t="s">
        <v>301</v>
      </c>
      <c r="B195" s="72" t="s">
        <v>306</v>
      </c>
      <c r="C195" s="73"/>
      <c r="D195" s="38" t="str">
        <f aca="false">IF(L195=L$22,L$21,IF(M195=M$22,M$21,K195))</f>
        <v>G11</v>
      </c>
      <c r="E195" s="80" t="n">
        <f aca="false">Q195</f>
        <v>1110</v>
      </c>
      <c r="F195" s="21"/>
      <c r="G195" s="75" t="n">
        <f aca="false">R195</f>
        <v>6.8</v>
      </c>
      <c r="H195" s="75" t="n">
        <f aca="false">G195*C195</f>
        <v>0</v>
      </c>
      <c r="I195" s="1" t="s">
        <v>264</v>
      </c>
      <c r="K195" s="76" t="s">
        <v>265</v>
      </c>
      <c r="L195" s="40"/>
      <c r="M195" s="76"/>
      <c r="N195" s="76" t="n">
        <v>1110</v>
      </c>
      <c r="O195" s="77" t="n">
        <f aca="false">IF(AND(L195="",M195=""),N195,"")</f>
        <v>1110</v>
      </c>
      <c r="P195" s="1" t="n">
        <f aca="false">VLOOKUP("CTR"&amp;N195,Cumul_par_Code_tarifaire!B$3:K$1003,2,0)</f>
        <v>0</v>
      </c>
      <c r="Q195" s="1" t="n">
        <f aca="false">IF(L195&lt;&gt;"",L$20,IF(M195&lt;&gt;"",M$20,VLOOKUP("CTR"&amp;N195,Cumul_par_Code_tarifaire!B$3:K$1003,9,0)))</f>
        <v>1110</v>
      </c>
      <c r="R195" s="1" t="n">
        <f aca="false">IF(OR(L195&lt;&gt;"",M195&lt;&gt;""),R$21,VLOOKUP("CTR"&amp;N195,Cumul_par_Code_tarifaire!B$3:K$1003,10,0))</f>
        <v>6.8</v>
      </c>
      <c r="V195" s="7"/>
    </row>
    <row r="196" customFormat="false" ht="22.35" hidden="false" customHeight="false" outlineLevel="0" collapsed="false">
      <c r="A196" s="71" t="s">
        <v>301</v>
      </c>
      <c r="B196" s="72" t="s">
        <v>307</v>
      </c>
      <c r="C196" s="73"/>
      <c r="D196" s="38" t="str">
        <f aca="false">IF(L196=L$22,L$21,IF(M196=M$22,M$21,K196))</f>
        <v>G11</v>
      </c>
      <c r="E196" s="80" t="n">
        <f aca="false">Q196</f>
        <v>1110</v>
      </c>
      <c r="F196" s="21"/>
      <c r="G196" s="75" t="n">
        <f aca="false">R196</f>
        <v>6.8</v>
      </c>
      <c r="H196" s="75" t="n">
        <f aca="false">G196*C196</f>
        <v>0</v>
      </c>
      <c r="I196" s="1" t="s">
        <v>264</v>
      </c>
      <c r="K196" s="76" t="s">
        <v>265</v>
      </c>
      <c r="L196" s="40"/>
      <c r="M196" s="76"/>
      <c r="N196" s="76" t="n">
        <v>1110</v>
      </c>
      <c r="O196" s="77" t="n">
        <f aca="false">IF(AND(L196="",M196=""),N196,"")</f>
        <v>1110</v>
      </c>
      <c r="P196" s="1" t="n">
        <f aca="false">VLOOKUP("CTR"&amp;N196,Cumul_par_Code_tarifaire!B$3:K$1003,2,0)</f>
        <v>0</v>
      </c>
      <c r="Q196" s="1" t="n">
        <f aca="false">IF(L196&lt;&gt;"",L$20,IF(M196&lt;&gt;"",M$20,VLOOKUP("CTR"&amp;N196,Cumul_par_Code_tarifaire!B$3:K$1003,9,0)))</f>
        <v>1110</v>
      </c>
      <c r="R196" s="1" t="n">
        <f aca="false">IF(OR(L196&lt;&gt;"",M196&lt;&gt;""),R$21,VLOOKUP("CTR"&amp;N196,Cumul_par_Code_tarifaire!B$3:K$1003,10,0))</f>
        <v>6.8</v>
      </c>
      <c r="V196" s="7"/>
    </row>
    <row r="197" customFormat="false" ht="22.35" hidden="true" customHeight="false" outlineLevel="0" collapsed="false">
      <c r="A197" s="71" t="s">
        <v>301</v>
      </c>
      <c r="B197" s="72" t="s">
        <v>308</v>
      </c>
      <c r="C197" s="73"/>
      <c r="D197" s="38" t="str">
        <f aca="false">IF(L197=L$22,L$21,IF(M197=M$22,M$21,K197))</f>
        <v>NC</v>
      </c>
      <c r="E197" s="80" t="str">
        <f aca="false">Q197</f>
        <v>Nous Consulter</v>
      </c>
      <c r="F197" s="21"/>
      <c r="G197" s="75" t="n">
        <f aca="false">R197</f>
        <v>0</v>
      </c>
      <c r="H197" s="75" t="n">
        <f aca="false">G197*C197</f>
        <v>0</v>
      </c>
      <c r="I197" s="1" t="s">
        <v>264</v>
      </c>
      <c r="K197" s="76" t="s">
        <v>265</v>
      </c>
      <c r="L197" s="40"/>
      <c r="M197" s="76" t="s">
        <v>35</v>
      </c>
      <c r="N197" s="76" t="n">
        <v>1110</v>
      </c>
      <c r="O197" s="77" t="str">
        <f aca="false">IF(AND(L197="",M197=""),N197,"")</f>
        <v/>
      </c>
      <c r="P197" s="1" t="n">
        <f aca="false">VLOOKUP("CTR"&amp;N197,Cumul_par_Code_tarifaire!B$3:K$1003,2,0)</f>
        <v>0</v>
      </c>
      <c r="Q197" s="1" t="str">
        <f aca="false">IF(L197&lt;&gt;"",L$20,IF(M197&lt;&gt;"",M$20,VLOOKUP("CTR"&amp;N197,Cumul_par_Code_tarifaire!B$3:K$1003,9,0)))</f>
        <v>Nous Consulter</v>
      </c>
      <c r="R197" s="1" t="n">
        <f aca="false">IF(OR(L197&lt;&gt;"",M197&lt;&gt;""),R$21,VLOOKUP("CTR"&amp;N197,Cumul_par_Code_tarifaire!B$3:K$1003,10,0))</f>
        <v>0</v>
      </c>
      <c r="V197" s="7"/>
    </row>
    <row r="198" customFormat="false" ht="22.35" hidden="true" customHeight="false" outlineLevel="0" collapsed="false">
      <c r="A198" s="71" t="s">
        <v>309</v>
      </c>
      <c r="B198" s="72" t="s">
        <v>310</v>
      </c>
      <c r="C198" s="73"/>
      <c r="D198" s="38" t="str">
        <f aca="false">IF(L198=L$22,L$21,IF(M198=M$22,M$21,K198))</f>
        <v>non dispo 2025</v>
      </c>
      <c r="E198" s="80" t="str">
        <f aca="false">Q198</f>
        <v>Nous Consulter</v>
      </c>
      <c r="F198" s="21"/>
      <c r="G198" s="75" t="n">
        <f aca="false">R198</f>
        <v>0</v>
      </c>
      <c r="H198" s="75" t="n">
        <f aca="false">G198*C198</f>
        <v>0</v>
      </c>
      <c r="I198" s="1" t="s">
        <v>264</v>
      </c>
      <c r="K198" s="76" t="s">
        <v>265</v>
      </c>
      <c r="L198" s="40" t="s">
        <v>34</v>
      </c>
      <c r="M198" s="76"/>
      <c r="N198" s="76" t="n">
        <v>1110</v>
      </c>
      <c r="O198" s="77" t="str">
        <f aca="false">IF(AND(L198="",M198=""),N198,"")</f>
        <v/>
      </c>
      <c r="P198" s="1" t="n">
        <f aca="false">VLOOKUP("CTR"&amp;N198,Cumul_par_Code_tarifaire!B$3:K$1003,2,0)</f>
        <v>0</v>
      </c>
      <c r="Q198" s="1" t="str">
        <f aca="false">IF(L198&lt;&gt;"",L$20,IF(M198&lt;&gt;"",M$20,VLOOKUP("CTR"&amp;N198,Cumul_par_Code_tarifaire!B$3:K$1003,9,0)))</f>
        <v>Nous Consulter</v>
      </c>
      <c r="R198" s="1" t="n">
        <f aca="false">IF(OR(L198&lt;&gt;"",M198&lt;&gt;""),R$21,VLOOKUP("CTR"&amp;N198,Cumul_par_Code_tarifaire!B$3:K$1003,10,0))</f>
        <v>0</v>
      </c>
      <c r="S198" s="1"/>
      <c r="V198" s="7"/>
    </row>
    <row r="199" customFormat="false" ht="22.35" hidden="false" customHeight="false" outlineLevel="0" collapsed="false">
      <c r="A199" s="71" t="s">
        <v>309</v>
      </c>
      <c r="B199" s="72" t="s">
        <v>311</v>
      </c>
      <c r="C199" s="73"/>
      <c r="D199" s="38" t="str">
        <f aca="false">IF(L199=L$22,L$21,IF(M199=M$22,M$21,K199))</f>
        <v>G11</v>
      </c>
      <c r="E199" s="80" t="n">
        <f aca="false">Q199</f>
        <v>1110</v>
      </c>
      <c r="F199" s="21"/>
      <c r="G199" s="75" t="n">
        <f aca="false">R199</f>
        <v>6.8</v>
      </c>
      <c r="H199" s="75" t="n">
        <f aca="false">G199*C199</f>
        <v>0</v>
      </c>
      <c r="I199" s="1" t="s">
        <v>264</v>
      </c>
      <c r="K199" s="76" t="s">
        <v>265</v>
      </c>
      <c r="L199" s="40"/>
      <c r="M199" s="76"/>
      <c r="N199" s="76" t="n">
        <v>1110</v>
      </c>
      <c r="O199" s="77" t="n">
        <f aca="false">IF(AND(L199="",M199=""),N199,"")</f>
        <v>1110</v>
      </c>
      <c r="P199" s="1" t="n">
        <f aca="false">VLOOKUP("CTR"&amp;N199,Cumul_par_Code_tarifaire!B$3:K$1003,2,0)</f>
        <v>0</v>
      </c>
      <c r="Q199" s="1" t="n">
        <f aca="false">IF(L199&lt;&gt;"",L$20,IF(M199&lt;&gt;"",M$20,VLOOKUP("CTR"&amp;N199,Cumul_par_Code_tarifaire!B$3:K$1003,9,0)))</f>
        <v>1110</v>
      </c>
      <c r="R199" s="1" t="n">
        <f aca="false">IF(OR(L199&lt;&gt;"",M199&lt;&gt;""),R$21,VLOOKUP("CTR"&amp;N199,Cumul_par_Code_tarifaire!B$3:K$1003,10,0))</f>
        <v>6.8</v>
      </c>
      <c r="V199" s="7"/>
    </row>
    <row r="200" customFormat="false" ht="22.35" hidden="true" customHeight="false" outlineLevel="0" collapsed="false">
      <c r="A200" s="71" t="s">
        <v>309</v>
      </c>
      <c r="B200" s="72" t="s">
        <v>152</v>
      </c>
      <c r="C200" s="73"/>
      <c r="D200" s="38" t="str">
        <f aca="false">IF(L200=L$22,L$21,IF(M200=M$22,M$21,K200))</f>
        <v>non dispo 2025</v>
      </c>
      <c r="E200" s="80" t="str">
        <f aca="false">Q200</f>
        <v>Nous Consulter</v>
      </c>
      <c r="F200" s="21"/>
      <c r="G200" s="75" t="n">
        <f aca="false">R200</f>
        <v>0</v>
      </c>
      <c r="H200" s="75" t="n">
        <f aca="false">G200*C200</f>
        <v>0</v>
      </c>
      <c r="I200" s="1" t="s">
        <v>264</v>
      </c>
      <c r="K200" s="76" t="s">
        <v>265</v>
      </c>
      <c r="L200" s="40" t="s">
        <v>34</v>
      </c>
      <c r="M200" s="76"/>
      <c r="N200" s="76" t="n">
        <v>1110</v>
      </c>
      <c r="O200" s="77" t="str">
        <f aca="false">IF(AND(L200="",M200=""),N200,"")</f>
        <v/>
      </c>
      <c r="P200" s="1" t="n">
        <f aca="false">VLOOKUP("CTR"&amp;N200,Cumul_par_Code_tarifaire!B$3:K$1003,2,0)</f>
        <v>0</v>
      </c>
      <c r="Q200" s="1" t="str">
        <f aca="false">IF(L200&lt;&gt;"",L$20,IF(M200&lt;&gt;"",M$20,VLOOKUP("CTR"&amp;N200,Cumul_par_Code_tarifaire!B$3:K$1003,9,0)))</f>
        <v>Nous Consulter</v>
      </c>
      <c r="R200" s="1" t="n">
        <f aca="false">IF(OR(L200&lt;&gt;"",M200&lt;&gt;""),R$21,VLOOKUP("CTR"&amp;N200,Cumul_par_Code_tarifaire!B$3:K$1003,10,0))</f>
        <v>0</v>
      </c>
      <c r="S200" s="1"/>
      <c r="V200" s="7"/>
    </row>
    <row r="201" customFormat="false" ht="12.8" hidden="true" customHeight="false" outlineLevel="0" collapsed="false">
      <c r="A201" s="71" t="s">
        <v>312</v>
      </c>
      <c r="B201" s="72" t="s">
        <v>313</v>
      </c>
      <c r="C201" s="73"/>
      <c r="D201" s="38" t="str">
        <f aca="false">IF(L201=L$22,L$21,IF(M201=M$22,M$21,K201))</f>
        <v>NC</v>
      </c>
      <c r="E201" s="80" t="str">
        <f aca="false">Q201</f>
        <v>Nous Consulter</v>
      </c>
      <c r="F201" s="21"/>
      <c r="G201" s="75" t="n">
        <f aca="false">R201</f>
        <v>0</v>
      </c>
      <c r="H201" s="75" t="n">
        <f aca="false">G201*C201</f>
        <v>0</v>
      </c>
      <c r="I201" s="1" t="s">
        <v>264</v>
      </c>
      <c r="K201" s="76" t="s">
        <v>265</v>
      </c>
      <c r="L201" s="40"/>
      <c r="M201" s="76" t="s">
        <v>35</v>
      </c>
      <c r="N201" s="76" t="n">
        <v>1110</v>
      </c>
      <c r="O201" s="77" t="str">
        <f aca="false">IF(AND(L201="",M201=""),N201,"")</f>
        <v/>
      </c>
      <c r="P201" s="1" t="n">
        <f aca="false">VLOOKUP("CTR"&amp;N201,Cumul_par_Code_tarifaire!B$3:K$1003,2,0)</f>
        <v>0</v>
      </c>
      <c r="Q201" s="1" t="str">
        <f aca="false">IF(L201&lt;&gt;"",L$20,IF(M201&lt;&gt;"",M$20,VLOOKUP("CTR"&amp;N201,Cumul_par_Code_tarifaire!B$3:K$1003,9,0)))</f>
        <v>Nous Consulter</v>
      </c>
      <c r="R201" s="1" t="n">
        <f aca="false">IF(OR(L201&lt;&gt;"",M201&lt;&gt;""),R$21,VLOOKUP("CTR"&amp;N201,Cumul_par_Code_tarifaire!B$3:K$1003,10,0))</f>
        <v>0</v>
      </c>
      <c r="V201" s="7"/>
    </row>
    <row r="202" customFormat="false" ht="12.8" hidden="true" customHeight="false" outlineLevel="0" collapsed="false">
      <c r="A202" s="71" t="s">
        <v>314</v>
      </c>
      <c r="B202" s="72" t="s">
        <v>315</v>
      </c>
      <c r="C202" s="73"/>
      <c r="D202" s="38" t="str">
        <f aca="false">IF(L202=L$22,L$21,IF(M202=M$22,M$21,K202))</f>
        <v>non dispo 2025</v>
      </c>
      <c r="E202" s="80" t="str">
        <f aca="false">Q202</f>
        <v>Nous Consulter</v>
      </c>
      <c r="F202" s="21"/>
      <c r="G202" s="75" t="n">
        <f aca="false">R202</f>
        <v>0</v>
      </c>
      <c r="H202" s="75" t="n">
        <f aca="false">G202*C202</f>
        <v>0</v>
      </c>
      <c r="I202" s="1" t="s">
        <v>264</v>
      </c>
      <c r="K202" s="76" t="s">
        <v>265</v>
      </c>
      <c r="L202" s="40" t="s">
        <v>34</v>
      </c>
      <c r="M202" s="76"/>
      <c r="N202" s="76" t="n">
        <v>1110</v>
      </c>
      <c r="O202" s="77" t="str">
        <f aca="false">IF(AND(L202="",M202=""),N202,"")</f>
        <v/>
      </c>
      <c r="P202" s="1" t="n">
        <f aca="false">VLOOKUP("CTR"&amp;N202,Cumul_par_Code_tarifaire!B$3:K$1003,2,0)</f>
        <v>0</v>
      </c>
      <c r="Q202" s="1" t="str">
        <f aca="false">IF(L202&lt;&gt;"",L$20,IF(M202&lt;&gt;"",M$20,VLOOKUP("CTR"&amp;N202,Cumul_par_Code_tarifaire!B$3:K$1003,9,0)))</f>
        <v>Nous Consulter</v>
      </c>
      <c r="R202" s="1" t="n">
        <f aca="false">IF(OR(L202&lt;&gt;"",M202&lt;&gt;""),R$21,VLOOKUP("CTR"&amp;N202,Cumul_par_Code_tarifaire!B$3:K$1003,10,0))</f>
        <v>0</v>
      </c>
      <c r="S202" s="1"/>
      <c r="T202" s="5"/>
      <c r="U202" s="5"/>
    </row>
    <row r="203" customFormat="false" ht="12.8" hidden="true" customHeight="false" outlineLevel="0" collapsed="false">
      <c r="A203" s="71" t="s">
        <v>314</v>
      </c>
      <c r="B203" s="72" t="s">
        <v>316</v>
      </c>
      <c r="C203" s="73"/>
      <c r="D203" s="38" t="str">
        <f aca="false">IF(L203=L$22,L$21,IF(M203=M$22,M$21,K203))</f>
        <v>non dispo 2025</v>
      </c>
      <c r="E203" s="80" t="str">
        <f aca="false">Q203</f>
        <v>Nous Consulter</v>
      </c>
      <c r="F203" s="21"/>
      <c r="G203" s="75" t="n">
        <f aca="false">R203</f>
        <v>0</v>
      </c>
      <c r="H203" s="75" t="n">
        <f aca="false">G203*C203</f>
        <v>0</v>
      </c>
      <c r="I203" s="1" t="s">
        <v>264</v>
      </c>
      <c r="K203" s="76" t="s">
        <v>265</v>
      </c>
      <c r="L203" s="40" t="s">
        <v>34</v>
      </c>
      <c r="M203" s="76"/>
      <c r="N203" s="76" t="n">
        <v>1110</v>
      </c>
      <c r="O203" s="77" t="str">
        <f aca="false">IF(AND(L203="",M203=""),N203,"")</f>
        <v/>
      </c>
      <c r="P203" s="1" t="n">
        <f aca="false">VLOOKUP("CTR"&amp;N203,Cumul_par_Code_tarifaire!B$3:K$1003,2,0)</f>
        <v>0</v>
      </c>
      <c r="Q203" s="1" t="str">
        <f aca="false">IF(L203&lt;&gt;"",L$20,IF(M203&lt;&gt;"",M$20,VLOOKUP("CTR"&amp;N203,Cumul_par_Code_tarifaire!B$3:K$1003,9,0)))</f>
        <v>Nous Consulter</v>
      </c>
      <c r="R203" s="1" t="n">
        <f aca="false">IF(OR(L203&lt;&gt;"",M203&lt;&gt;""),R$21,VLOOKUP("CTR"&amp;N203,Cumul_par_Code_tarifaire!B$3:K$1003,10,0))</f>
        <v>0</v>
      </c>
      <c r="S203" s="1"/>
      <c r="T203" s="5"/>
      <c r="U203" s="5"/>
    </row>
    <row r="204" customFormat="false" ht="12.8" hidden="false" customHeight="false" outlineLevel="0" collapsed="false">
      <c r="A204" s="71" t="s">
        <v>317</v>
      </c>
      <c r="B204" s="72" t="s">
        <v>118</v>
      </c>
      <c r="C204" s="73"/>
      <c r="D204" s="38" t="str">
        <f aca="false">IF(L204=L$22,L$21,IF(M204=M$22,M$21,K204))</f>
        <v>G11</v>
      </c>
      <c r="E204" s="80" t="n">
        <f aca="false">Q204</f>
        <v>1014</v>
      </c>
      <c r="F204" s="21"/>
      <c r="G204" s="75" t="n">
        <f aca="false">R204</f>
        <v>4.2</v>
      </c>
      <c r="H204" s="75" t="n">
        <f aca="false">G204*C204</f>
        <v>0</v>
      </c>
      <c r="I204" s="1" t="s">
        <v>264</v>
      </c>
      <c r="K204" s="76" t="s">
        <v>265</v>
      </c>
      <c r="L204" s="40"/>
      <c r="M204" s="76"/>
      <c r="N204" s="76" t="n">
        <v>1014</v>
      </c>
      <c r="O204" s="77" t="n">
        <f aca="false">IF(AND(L204="",M204=""),N204,"")</f>
        <v>1014</v>
      </c>
      <c r="P204" s="1" t="n">
        <f aca="false">VLOOKUP("CTR"&amp;N204,Cumul_par_Code_tarifaire!B$3:K$1003,2,0)</f>
        <v>0</v>
      </c>
      <c r="Q204" s="1" t="n">
        <f aca="false">IF(L204&lt;&gt;"",L$20,IF(M204&lt;&gt;"",M$20,VLOOKUP("CTR"&amp;N204,Cumul_par_Code_tarifaire!B$3:K$1003,9,0)))</f>
        <v>1014</v>
      </c>
      <c r="R204" s="1" t="n">
        <f aca="false">IF(OR(L204&lt;&gt;"",M204&lt;&gt;""),R$21,VLOOKUP("CTR"&amp;N204,Cumul_par_Code_tarifaire!B$3:K$1003,10,0))</f>
        <v>4.2</v>
      </c>
    </row>
    <row r="205" customFormat="false" ht="12.8" hidden="false" customHeight="false" outlineLevel="0" collapsed="false">
      <c r="A205" s="71" t="s">
        <v>317</v>
      </c>
      <c r="B205" s="72" t="s">
        <v>318</v>
      </c>
      <c r="C205" s="73"/>
      <c r="D205" s="38" t="str">
        <f aca="false">IF(L205=L$22,L$21,IF(M205=M$22,M$21,K205))</f>
        <v>G11</v>
      </c>
      <c r="E205" s="80" t="n">
        <f aca="false">Q205</f>
        <v>1014</v>
      </c>
      <c r="F205" s="21"/>
      <c r="G205" s="75" t="n">
        <f aca="false">R205</f>
        <v>4.2</v>
      </c>
      <c r="H205" s="75" t="n">
        <f aca="false">G205*C205</f>
        <v>0</v>
      </c>
      <c r="I205" s="1" t="s">
        <v>264</v>
      </c>
      <c r="K205" s="76" t="s">
        <v>265</v>
      </c>
      <c r="L205" s="40"/>
      <c r="M205" s="76"/>
      <c r="N205" s="76" t="n">
        <v>1014</v>
      </c>
      <c r="O205" s="77" t="n">
        <f aca="false">IF(AND(L205="",M205=""),N205,"")</f>
        <v>1014</v>
      </c>
      <c r="P205" s="1" t="n">
        <f aca="false">VLOOKUP("CTR"&amp;N205,Cumul_par_Code_tarifaire!B$3:K$1003,2,0)</f>
        <v>0</v>
      </c>
      <c r="Q205" s="1" t="n">
        <f aca="false">IF(L205&lt;&gt;"",L$20,IF(M205&lt;&gt;"",M$20,VLOOKUP("CTR"&amp;N205,Cumul_par_Code_tarifaire!B$3:K$1003,9,0)))</f>
        <v>1014</v>
      </c>
      <c r="R205" s="1" t="n">
        <f aca="false">IF(OR(L205&lt;&gt;"",M205&lt;&gt;""),R$21,VLOOKUP("CTR"&amp;N205,Cumul_par_Code_tarifaire!B$3:K$1003,10,0))</f>
        <v>4.2</v>
      </c>
    </row>
    <row r="206" customFormat="false" ht="12.8" hidden="false" customHeight="false" outlineLevel="0" collapsed="false">
      <c r="A206" s="71" t="s">
        <v>317</v>
      </c>
      <c r="B206" s="72" t="s">
        <v>319</v>
      </c>
      <c r="C206" s="73"/>
      <c r="D206" s="38" t="str">
        <f aca="false">IF(L206=L$22,L$21,IF(M206=M$22,M$21,K206))</f>
        <v>G11</v>
      </c>
      <c r="E206" s="80" t="n">
        <f aca="false">Q206</f>
        <v>1014</v>
      </c>
      <c r="F206" s="21"/>
      <c r="G206" s="75" t="n">
        <f aca="false">R206</f>
        <v>4.2</v>
      </c>
      <c r="H206" s="75" t="n">
        <f aca="false">G206*C206</f>
        <v>0</v>
      </c>
      <c r="I206" s="1" t="s">
        <v>264</v>
      </c>
      <c r="K206" s="76" t="s">
        <v>265</v>
      </c>
      <c r="L206" s="40"/>
      <c r="M206" s="76"/>
      <c r="N206" s="76" t="n">
        <v>1014</v>
      </c>
      <c r="O206" s="77" t="n">
        <f aca="false">IF(AND(L206="",M206=""),N206,"")</f>
        <v>1014</v>
      </c>
      <c r="P206" s="1" t="n">
        <f aca="false">VLOOKUP("CTR"&amp;N206,Cumul_par_Code_tarifaire!B$3:K$1003,2,0)</f>
        <v>0</v>
      </c>
      <c r="Q206" s="1" t="n">
        <f aca="false">IF(L206&lt;&gt;"",L$20,IF(M206&lt;&gt;"",M$20,VLOOKUP("CTR"&amp;N206,Cumul_par_Code_tarifaire!B$3:K$1003,9,0)))</f>
        <v>1014</v>
      </c>
      <c r="R206" s="1" t="n">
        <f aca="false">IF(OR(L206&lt;&gt;"",M206&lt;&gt;""),R$21,VLOOKUP("CTR"&amp;N206,Cumul_par_Code_tarifaire!B$3:K$1003,10,0))</f>
        <v>4.2</v>
      </c>
    </row>
    <row r="207" customFormat="false" ht="12.8" hidden="false" customHeight="false" outlineLevel="0" collapsed="false">
      <c r="A207" s="71" t="s">
        <v>320</v>
      </c>
      <c r="B207" s="72" t="s">
        <v>321</v>
      </c>
      <c r="C207" s="29"/>
      <c r="D207" s="38" t="str">
        <f aca="false">IF(L207=L$22,L$21,IF(M207=M$22,M$21,K207))</f>
        <v>G5</v>
      </c>
      <c r="E207" s="80" t="n">
        <f aca="false">Q207</f>
        <v>1159</v>
      </c>
      <c r="F207" s="21"/>
      <c r="G207" s="75" t="n">
        <f aca="false">R207</f>
        <v>6.8</v>
      </c>
      <c r="H207" s="75" t="n">
        <f aca="false">G207*C207</f>
        <v>0</v>
      </c>
      <c r="I207" s="1" t="s">
        <v>264</v>
      </c>
      <c r="K207" s="76" t="s">
        <v>62</v>
      </c>
      <c r="L207" s="40"/>
      <c r="M207" s="76"/>
      <c r="N207" s="76" t="n">
        <v>1159</v>
      </c>
      <c r="O207" s="77" t="n">
        <f aca="false">IF(AND(L207="",M207=""),N207,"")</f>
        <v>1159</v>
      </c>
      <c r="P207" s="1" t="n">
        <f aca="false">VLOOKUP("CTR"&amp;N207,Cumul_par_Code_tarifaire!B$3:K$1003,2,0)</f>
        <v>0</v>
      </c>
      <c r="Q207" s="1" t="n">
        <f aca="false">IF(L207&lt;&gt;"",L$20,IF(M207&lt;&gt;"",M$20,VLOOKUP("CTR"&amp;N207,Cumul_par_Code_tarifaire!B$3:K$1003,9,0)))</f>
        <v>1159</v>
      </c>
      <c r="R207" s="1" t="n">
        <f aca="false">IF(OR(L207&lt;&gt;"",M207&lt;&gt;""),R$21,VLOOKUP("CTR"&amp;N207,Cumul_par_Code_tarifaire!B$3:K$1003,10,0))</f>
        <v>6.8</v>
      </c>
    </row>
    <row r="208" customFormat="false" ht="12.8" hidden="false" customHeight="false" outlineLevel="0" collapsed="false">
      <c r="A208" s="62" t="s">
        <v>322</v>
      </c>
      <c r="B208" s="63"/>
      <c r="C208" s="78"/>
      <c r="D208" s="65" t="n">
        <v>0</v>
      </c>
      <c r="E208" s="82"/>
      <c r="F208" s="67"/>
      <c r="G208" s="64"/>
      <c r="H208" s="68"/>
      <c r="I208" s="69"/>
      <c r="K208" s="79"/>
      <c r="L208" s="40"/>
      <c r="M208" s="79"/>
      <c r="N208" s="79"/>
      <c r="O208" s="77" t="n">
        <f aca="false">IF(AND(L208="",M208=""),N208,"")</f>
        <v>0</v>
      </c>
      <c r="P208" s="1" t="e">
        <f aca="false">VLOOKUP("CTR"&amp;N208,Cumul_par_Code_tarifaire!B$3:K$1003,2,0)</f>
        <v>#N/A</v>
      </c>
      <c r="Q208" s="1" t="e">
        <f aca="false">IF(L208&lt;&gt;"",L$20,IF(M208&lt;&gt;"",M$20,VLOOKUP("CTR"&amp;N208,Cumul_par_Code_tarifaire!B$3:K$1003,9,0)))</f>
        <v>#N/A</v>
      </c>
      <c r="R208" s="1" t="e">
        <f aca="false">IF(OR(L208&lt;&gt;"",M208&lt;&gt;""),R$21,VLOOKUP("CTR"&amp;N208,Cumul_par_Code_tarifaire!B$3:K$1003,10,0))</f>
        <v>#N/A</v>
      </c>
    </row>
    <row r="209" customFormat="false" ht="12.8" hidden="true" customHeight="false" outlineLevel="0" collapsed="false">
      <c r="A209" s="71" t="s">
        <v>323</v>
      </c>
      <c r="B209" s="72" t="s">
        <v>152</v>
      </c>
      <c r="C209" s="73"/>
      <c r="D209" s="38" t="str">
        <f aca="false">IF(L209=L$22,L$21,IF(M209=M$22,M$21,K209))</f>
        <v>NC</v>
      </c>
      <c r="E209" s="80" t="str">
        <f aca="false">Q209</f>
        <v>Nous Consulter</v>
      </c>
      <c r="F209" s="21"/>
      <c r="G209" s="75" t="n">
        <f aca="false">R209</f>
        <v>0</v>
      </c>
      <c r="H209" s="75" t="n">
        <f aca="false">G209*C209</f>
        <v>0</v>
      </c>
      <c r="I209" s="1" t="s">
        <v>324</v>
      </c>
      <c r="K209" s="76" t="s">
        <v>325</v>
      </c>
      <c r="L209" s="40"/>
      <c r="M209" s="76" t="s">
        <v>35</v>
      </c>
      <c r="N209" s="76" t="n">
        <v>1024</v>
      </c>
      <c r="O209" s="77" t="str">
        <f aca="false">IF(AND(L209="",M209=""),N209,"")</f>
        <v/>
      </c>
      <c r="P209" s="1" t="n">
        <f aca="false">VLOOKUP("CTR"&amp;N209,Cumul_par_Code_tarifaire!B$3:K$1003,2,0)</f>
        <v>0</v>
      </c>
      <c r="Q209" s="1" t="str">
        <f aca="false">IF(L209&lt;&gt;"",L$20,IF(M209&lt;&gt;"",M$20,VLOOKUP("CTR"&amp;N209,Cumul_par_Code_tarifaire!B$3:K$1003,9,0)))</f>
        <v>Nous Consulter</v>
      </c>
      <c r="R209" s="1" t="n">
        <f aca="false">IF(OR(L209&lt;&gt;"",M209&lt;&gt;""),R$21,VLOOKUP("CTR"&amp;N209,Cumul_par_Code_tarifaire!B$3:K$1003,10,0))</f>
        <v>0</v>
      </c>
      <c r="V209" s="7"/>
    </row>
    <row r="210" customFormat="false" ht="12.8" hidden="true" customHeight="false" outlineLevel="0" collapsed="false">
      <c r="A210" s="71" t="s">
        <v>323</v>
      </c>
      <c r="B210" s="72" t="s">
        <v>326</v>
      </c>
      <c r="C210" s="73"/>
      <c r="D210" s="38" t="str">
        <f aca="false">IF(L210=L$22,L$21,IF(M210=M$22,M$21,K210))</f>
        <v>NC</v>
      </c>
      <c r="E210" s="80" t="str">
        <f aca="false">Q210</f>
        <v>Nous Consulter</v>
      </c>
      <c r="F210" s="21"/>
      <c r="G210" s="75" t="n">
        <f aca="false">R210</f>
        <v>0</v>
      </c>
      <c r="H210" s="75" t="n">
        <f aca="false">G210*C210</f>
        <v>0</v>
      </c>
      <c r="I210" s="1" t="s">
        <v>324</v>
      </c>
      <c r="K210" s="76" t="s">
        <v>325</v>
      </c>
      <c r="L210" s="40"/>
      <c r="M210" s="76" t="s">
        <v>35</v>
      </c>
      <c r="N210" s="76" t="n">
        <v>1024</v>
      </c>
      <c r="O210" s="77" t="str">
        <f aca="false">IF(AND(L210="",M210=""),N210,"")</f>
        <v/>
      </c>
      <c r="P210" s="1" t="n">
        <f aca="false">VLOOKUP("CTR"&amp;N210,Cumul_par_Code_tarifaire!B$3:K$1003,2,0)</f>
        <v>0</v>
      </c>
      <c r="Q210" s="1" t="str">
        <f aca="false">IF(L210&lt;&gt;"",L$20,IF(M210&lt;&gt;"",M$20,VLOOKUP("CTR"&amp;N210,Cumul_par_Code_tarifaire!B$3:K$1003,9,0)))</f>
        <v>Nous Consulter</v>
      </c>
      <c r="R210" s="1" t="n">
        <f aca="false">IF(OR(L210&lt;&gt;"",M210&lt;&gt;""),R$21,VLOOKUP("CTR"&amp;N210,Cumul_par_Code_tarifaire!B$3:K$1003,10,0))</f>
        <v>0</v>
      </c>
      <c r="V210" s="7"/>
    </row>
    <row r="211" customFormat="false" ht="12.8" hidden="false" customHeight="false" outlineLevel="0" collapsed="false">
      <c r="A211" s="71" t="s">
        <v>327</v>
      </c>
      <c r="B211" s="72" t="s">
        <v>328</v>
      </c>
      <c r="C211" s="73"/>
      <c r="D211" s="38" t="str">
        <f aca="false">IF(L211=L$22,L$21,IF(M211=M$22,M$21,K211))</f>
        <v>G11</v>
      </c>
      <c r="E211" s="80" t="n">
        <f aca="false">Q211</f>
        <v>1107</v>
      </c>
      <c r="F211" s="21"/>
      <c r="G211" s="75" t="n">
        <f aca="false">R211</f>
        <v>5</v>
      </c>
      <c r="H211" s="75" t="n">
        <f aca="false">G211*C211</f>
        <v>0</v>
      </c>
      <c r="I211" s="1" t="s">
        <v>329</v>
      </c>
      <c r="K211" s="76" t="s">
        <v>265</v>
      </c>
      <c r="L211" s="40"/>
      <c r="M211" s="76"/>
      <c r="N211" s="76" t="n">
        <v>1107</v>
      </c>
      <c r="O211" s="77" t="n">
        <f aca="false">IF(AND(L211="",M211=""),N211,"")</f>
        <v>1107</v>
      </c>
      <c r="P211" s="1" t="n">
        <f aca="false">VLOOKUP("CTR"&amp;N211,Cumul_par_Code_tarifaire!B$3:K$1003,2,0)</f>
        <v>0</v>
      </c>
      <c r="Q211" s="1" t="n">
        <f aca="false">IF(L211&lt;&gt;"",L$20,IF(M211&lt;&gt;"",M$20,VLOOKUP("CTR"&amp;N211,Cumul_par_Code_tarifaire!B$3:K$1003,9,0)))</f>
        <v>1107</v>
      </c>
      <c r="R211" s="1" t="n">
        <f aca="false">IF(OR(L211&lt;&gt;"",M211&lt;&gt;""),R$21,VLOOKUP("CTR"&amp;N211,Cumul_par_Code_tarifaire!B$3:K$1003,10,0))</f>
        <v>5</v>
      </c>
      <c r="V211" s="7"/>
    </row>
    <row r="212" customFormat="false" ht="12.8" hidden="false" customHeight="false" outlineLevel="0" collapsed="false">
      <c r="A212" s="71" t="s">
        <v>330</v>
      </c>
      <c r="B212" s="72" t="s">
        <v>331</v>
      </c>
      <c r="C212" s="73"/>
      <c r="D212" s="38" t="str">
        <f aca="false">IF(L212=L$22,L$21,IF(M212=M$22,M$21,K212))</f>
        <v>G5</v>
      </c>
      <c r="E212" s="80" t="n">
        <f aca="false">Q212</f>
        <v>1002</v>
      </c>
      <c r="F212" s="21"/>
      <c r="G212" s="75" t="n">
        <f aca="false">R212</f>
        <v>2.3</v>
      </c>
      <c r="H212" s="75" t="n">
        <f aca="false">G212*C212</f>
        <v>0</v>
      </c>
      <c r="I212" s="83" t="s">
        <v>332</v>
      </c>
      <c r="K212" s="76" t="s">
        <v>62</v>
      </c>
      <c r="L212" s="40"/>
      <c r="M212" s="76"/>
      <c r="N212" s="76" t="n">
        <v>1002</v>
      </c>
      <c r="O212" s="77" t="n">
        <f aca="false">IF(AND(L212="",M212=""),N212,"")</f>
        <v>1002</v>
      </c>
      <c r="P212" s="1" t="n">
        <f aca="false">VLOOKUP("CTR"&amp;N212,Cumul_par_Code_tarifaire!B$3:K$1003,2,0)</f>
        <v>0</v>
      </c>
      <c r="Q212" s="1" t="n">
        <f aca="false">IF(L212&lt;&gt;"",L$20,IF(M212&lt;&gt;"",M$20,VLOOKUP("CTR"&amp;N212,Cumul_par_Code_tarifaire!B$3:K$1003,9,0)))</f>
        <v>1002</v>
      </c>
      <c r="R212" s="1" t="n">
        <f aca="false">IF(OR(L212&lt;&gt;"",M212&lt;&gt;""),R$21,VLOOKUP("CTR"&amp;N212,Cumul_par_Code_tarifaire!B$3:K$1003,10,0))</f>
        <v>2.3</v>
      </c>
      <c r="V212" s="7"/>
    </row>
    <row r="213" customFormat="false" ht="12.8" hidden="false" customHeight="false" outlineLevel="0" collapsed="false">
      <c r="A213" s="71" t="s">
        <v>330</v>
      </c>
      <c r="B213" s="72" t="s">
        <v>333</v>
      </c>
      <c r="C213" s="73"/>
      <c r="D213" s="38" t="str">
        <f aca="false">IF(L213=L$22,L$21,IF(M213=M$22,M$21,K213))</f>
        <v>G5</v>
      </c>
      <c r="E213" s="80" t="n">
        <f aca="false">Q213</f>
        <v>1002</v>
      </c>
      <c r="F213" s="21"/>
      <c r="G213" s="75" t="n">
        <f aca="false">R213</f>
        <v>2.3</v>
      </c>
      <c r="H213" s="75" t="n">
        <f aca="false">G213*C213</f>
        <v>0</v>
      </c>
      <c r="I213" s="83" t="s">
        <v>332</v>
      </c>
      <c r="K213" s="76" t="s">
        <v>62</v>
      </c>
      <c r="L213" s="40"/>
      <c r="M213" s="76"/>
      <c r="N213" s="76" t="n">
        <v>1002</v>
      </c>
      <c r="O213" s="77" t="n">
        <f aca="false">IF(AND(L213="",M213=""),N213,"")</f>
        <v>1002</v>
      </c>
      <c r="P213" s="1" t="n">
        <f aca="false">VLOOKUP("CTR"&amp;N213,Cumul_par_Code_tarifaire!B$3:K$1003,2,0)</f>
        <v>0</v>
      </c>
      <c r="Q213" s="1" t="n">
        <f aca="false">IF(L213&lt;&gt;"",L$20,IF(M213&lt;&gt;"",M$20,VLOOKUP("CTR"&amp;N213,Cumul_par_Code_tarifaire!B$3:K$1003,9,0)))</f>
        <v>1002</v>
      </c>
      <c r="R213" s="1" t="n">
        <f aca="false">IF(OR(L213&lt;&gt;"",M213&lt;&gt;""),R$21,VLOOKUP("CTR"&amp;N213,Cumul_par_Code_tarifaire!B$3:K$1003,10,0))</f>
        <v>2.3</v>
      </c>
      <c r="V213" s="7"/>
    </row>
    <row r="214" customFormat="false" ht="12.8" hidden="false" customHeight="false" outlineLevel="0" collapsed="false">
      <c r="A214" s="71" t="s">
        <v>330</v>
      </c>
      <c r="B214" s="72" t="s">
        <v>334</v>
      </c>
      <c r="C214" s="29"/>
      <c r="D214" s="38" t="str">
        <f aca="false">IF(L214=L$22,L$21,IF(M214=M$22,M$21,K214))</f>
        <v>G5</v>
      </c>
      <c r="E214" s="80" t="n">
        <f aca="false">Q214</f>
        <v>1002</v>
      </c>
      <c r="F214" s="21"/>
      <c r="G214" s="75" t="n">
        <f aca="false">R214</f>
        <v>2.3</v>
      </c>
      <c r="H214" s="75" t="n">
        <f aca="false">G214*C214</f>
        <v>0</v>
      </c>
      <c r="I214" s="83" t="s">
        <v>332</v>
      </c>
      <c r="K214" s="76" t="s">
        <v>62</v>
      </c>
      <c r="L214" s="40"/>
      <c r="M214" s="76"/>
      <c r="N214" s="76" t="n">
        <v>1002</v>
      </c>
      <c r="O214" s="77" t="n">
        <f aca="false">IF(AND(L214="",M214=""),N214,"")</f>
        <v>1002</v>
      </c>
      <c r="P214" s="1" t="n">
        <f aca="false">VLOOKUP("CTR"&amp;N214,Cumul_par_Code_tarifaire!B$3:K$1003,2,0)</f>
        <v>0</v>
      </c>
      <c r="Q214" s="1" t="n">
        <f aca="false">IF(L214&lt;&gt;"",L$20,IF(M214&lt;&gt;"",M$20,VLOOKUP("CTR"&amp;N214,Cumul_par_Code_tarifaire!B$3:K$1003,9,0)))</f>
        <v>1002</v>
      </c>
      <c r="R214" s="1" t="n">
        <f aca="false">IF(OR(L214&lt;&gt;"",M214&lt;&gt;""),R$21,VLOOKUP("CTR"&amp;N214,Cumul_par_Code_tarifaire!B$3:K$1003,10,0))</f>
        <v>2.3</v>
      </c>
      <c r="V214" s="7"/>
    </row>
    <row r="215" customFormat="false" ht="12.8" hidden="false" customHeight="false" outlineLevel="0" collapsed="false">
      <c r="A215" s="71" t="s">
        <v>330</v>
      </c>
      <c r="B215" s="72" t="s">
        <v>335</v>
      </c>
      <c r="C215" s="29"/>
      <c r="D215" s="38" t="str">
        <f aca="false">IF(L215=L$22,L$21,IF(M215=M$22,M$21,K215))</f>
        <v>G5</v>
      </c>
      <c r="E215" s="80" t="n">
        <f aca="false">Q215</f>
        <v>1002</v>
      </c>
      <c r="F215" s="21"/>
      <c r="G215" s="75" t="n">
        <f aca="false">R215</f>
        <v>2.3</v>
      </c>
      <c r="H215" s="75" t="n">
        <f aca="false">G215*C215</f>
        <v>0</v>
      </c>
      <c r="I215" s="83" t="s">
        <v>332</v>
      </c>
      <c r="K215" s="76" t="s">
        <v>62</v>
      </c>
      <c r="L215" s="40"/>
      <c r="M215" s="76"/>
      <c r="N215" s="76" t="n">
        <v>1002</v>
      </c>
      <c r="O215" s="77" t="n">
        <f aca="false">IF(AND(L215="",M215=""),N215,"")</f>
        <v>1002</v>
      </c>
      <c r="P215" s="1" t="n">
        <f aca="false">VLOOKUP("CTR"&amp;N215,Cumul_par_Code_tarifaire!B$3:K$1003,2,0)</f>
        <v>0</v>
      </c>
      <c r="Q215" s="1" t="n">
        <f aca="false">IF(L215&lt;&gt;"",L$20,IF(M215&lt;&gt;"",M$20,VLOOKUP("CTR"&amp;N215,Cumul_par_Code_tarifaire!B$3:K$1003,9,0)))</f>
        <v>1002</v>
      </c>
      <c r="R215" s="1" t="n">
        <f aca="false">IF(OR(L215&lt;&gt;"",M215&lt;&gt;""),R$21,VLOOKUP("CTR"&amp;N215,Cumul_par_Code_tarifaire!B$3:K$1003,10,0))</f>
        <v>2.3</v>
      </c>
      <c r="V215" s="7"/>
    </row>
    <row r="216" customFormat="false" ht="12.8" hidden="false" customHeight="false" outlineLevel="0" collapsed="false">
      <c r="A216" s="71" t="s">
        <v>330</v>
      </c>
      <c r="B216" s="72" t="s">
        <v>336</v>
      </c>
      <c r="C216" s="73"/>
      <c r="D216" s="38" t="str">
        <f aca="false">IF(L216=L$22,L$21,IF(M216=M$22,M$21,K216))</f>
        <v>G5</v>
      </c>
      <c r="E216" s="80" t="n">
        <f aca="false">Q216</f>
        <v>1002</v>
      </c>
      <c r="F216" s="21"/>
      <c r="G216" s="75" t="n">
        <f aca="false">R216</f>
        <v>2.3</v>
      </c>
      <c r="H216" s="75" t="n">
        <f aca="false">G216*C216</f>
        <v>0</v>
      </c>
      <c r="I216" s="83" t="s">
        <v>332</v>
      </c>
      <c r="K216" s="76" t="s">
        <v>62</v>
      </c>
      <c r="L216" s="40"/>
      <c r="M216" s="76"/>
      <c r="N216" s="76" t="n">
        <v>1002</v>
      </c>
      <c r="O216" s="77" t="n">
        <f aca="false">IF(AND(L216="",M216=""),N216,"")</f>
        <v>1002</v>
      </c>
      <c r="P216" s="1" t="n">
        <f aca="false">VLOOKUP("CTR"&amp;N216,Cumul_par_Code_tarifaire!B$3:K$1003,2,0)</f>
        <v>0</v>
      </c>
      <c r="Q216" s="1" t="n">
        <f aca="false">IF(L216&lt;&gt;"",L$20,IF(M216&lt;&gt;"",M$20,VLOOKUP("CTR"&amp;N216,Cumul_par_Code_tarifaire!B$3:K$1003,9,0)))</f>
        <v>1002</v>
      </c>
      <c r="R216" s="1" t="n">
        <f aca="false">IF(OR(L216&lt;&gt;"",M216&lt;&gt;""),R$21,VLOOKUP("CTR"&amp;N216,Cumul_par_Code_tarifaire!B$3:K$1003,10,0))</f>
        <v>2.3</v>
      </c>
      <c r="V216" s="7"/>
    </row>
    <row r="217" customFormat="false" ht="12.8" hidden="false" customHeight="false" outlineLevel="0" collapsed="false">
      <c r="A217" s="71" t="s">
        <v>330</v>
      </c>
      <c r="B217" s="72" t="s">
        <v>337</v>
      </c>
      <c r="C217" s="73"/>
      <c r="D217" s="38" t="str">
        <f aca="false">IF(L217=L$22,L$21,IF(M217=M$22,M$21,K217))</f>
        <v>G5</v>
      </c>
      <c r="E217" s="80" t="n">
        <f aca="false">Q217</f>
        <v>1002</v>
      </c>
      <c r="F217" s="21"/>
      <c r="G217" s="75" t="n">
        <f aca="false">R217</f>
        <v>2.3</v>
      </c>
      <c r="H217" s="75" t="n">
        <f aca="false">G217*C217</f>
        <v>0</v>
      </c>
      <c r="I217" s="83" t="s">
        <v>332</v>
      </c>
      <c r="K217" s="76" t="s">
        <v>62</v>
      </c>
      <c r="L217" s="40"/>
      <c r="M217" s="76"/>
      <c r="N217" s="76" t="n">
        <v>1002</v>
      </c>
      <c r="O217" s="77" t="n">
        <f aca="false">IF(AND(L217="",M217=""),N217,"")</f>
        <v>1002</v>
      </c>
      <c r="P217" s="1" t="n">
        <f aca="false">VLOOKUP("CTR"&amp;N217,Cumul_par_Code_tarifaire!B$3:K$1003,2,0)</f>
        <v>0</v>
      </c>
      <c r="Q217" s="1" t="n">
        <f aca="false">IF(L217&lt;&gt;"",L$20,IF(M217&lt;&gt;"",M$20,VLOOKUP("CTR"&amp;N217,Cumul_par_Code_tarifaire!B$3:K$1003,9,0)))</f>
        <v>1002</v>
      </c>
      <c r="R217" s="1" t="n">
        <f aca="false">IF(OR(L217&lt;&gt;"",M217&lt;&gt;""),R$21,VLOOKUP("CTR"&amp;N217,Cumul_par_Code_tarifaire!B$3:K$1003,10,0))</f>
        <v>2.3</v>
      </c>
      <c r="V217" s="7"/>
    </row>
    <row r="218" customFormat="false" ht="12.8" hidden="false" customHeight="false" outlineLevel="0" collapsed="false">
      <c r="A218" s="71" t="s">
        <v>330</v>
      </c>
      <c r="B218" s="72" t="s">
        <v>338</v>
      </c>
      <c r="C218" s="73"/>
      <c r="D218" s="38" t="str">
        <f aca="false">IF(L218=L$22,L$21,IF(M218=M$22,M$21,K218))</f>
        <v>G5</v>
      </c>
      <c r="E218" s="80" t="n">
        <f aca="false">Q218</f>
        <v>1002</v>
      </c>
      <c r="F218" s="21"/>
      <c r="G218" s="75" t="n">
        <f aca="false">R218</f>
        <v>2.3</v>
      </c>
      <c r="H218" s="75" t="n">
        <f aca="false">G218*C218</f>
        <v>0</v>
      </c>
      <c r="I218" s="83" t="s">
        <v>332</v>
      </c>
      <c r="K218" s="76" t="s">
        <v>62</v>
      </c>
      <c r="L218" s="40"/>
      <c r="M218" s="76"/>
      <c r="N218" s="76" t="n">
        <v>1002</v>
      </c>
      <c r="O218" s="77" t="n">
        <f aca="false">IF(AND(L218="",M218=""),N218,"")</f>
        <v>1002</v>
      </c>
      <c r="P218" s="1" t="n">
        <f aca="false">VLOOKUP("CTR"&amp;N218,Cumul_par_Code_tarifaire!B$3:K$1003,2,0)</f>
        <v>0</v>
      </c>
      <c r="Q218" s="1" t="n">
        <f aca="false">IF(L218&lt;&gt;"",L$20,IF(M218&lt;&gt;"",M$20,VLOOKUP("CTR"&amp;N218,Cumul_par_Code_tarifaire!B$3:K$1003,9,0)))</f>
        <v>1002</v>
      </c>
      <c r="R218" s="1" t="n">
        <f aca="false">IF(OR(L218&lt;&gt;"",M218&lt;&gt;""),R$21,VLOOKUP("CTR"&amp;N218,Cumul_par_Code_tarifaire!B$3:K$1003,10,0))</f>
        <v>2.3</v>
      </c>
      <c r="V218" s="7"/>
    </row>
    <row r="219" customFormat="false" ht="12.8" hidden="false" customHeight="false" outlineLevel="0" collapsed="false">
      <c r="A219" s="71" t="s">
        <v>330</v>
      </c>
      <c r="B219" s="72" t="s">
        <v>339</v>
      </c>
      <c r="C219" s="29"/>
      <c r="D219" s="38" t="str">
        <f aca="false">IF(L219=L$22,L$21,IF(M219=M$22,M$21,K219))</f>
        <v>G5</v>
      </c>
      <c r="E219" s="80" t="n">
        <f aca="false">Q219</f>
        <v>1002</v>
      </c>
      <c r="F219" s="21"/>
      <c r="G219" s="75" t="n">
        <f aca="false">R219</f>
        <v>2.3</v>
      </c>
      <c r="H219" s="75" t="n">
        <f aca="false">G219*C219</f>
        <v>0</v>
      </c>
      <c r="I219" s="83" t="s">
        <v>332</v>
      </c>
      <c r="K219" s="76" t="s">
        <v>62</v>
      </c>
      <c r="L219" s="40"/>
      <c r="M219" s="76"/>
      <c r="N219" s="76" t="n">
        <v>1002</v>
      </c>
      <c r="O219" s="77" t="n">
        <f aca="false">IF(AND(L219="",M219=""),N219,"")</f>
        <v>1002</v>
      </c>
      <c r="P219" s="1" t="n">
        <f aca="false">VLOOKUP("CTR"&amp;N219,Cumul_par_Code_tarifaire!B$3:K$1003,2,0)</f>
        <v>0</v>
      </c>
      <c r="Q219" s="1" t="n">
        <f aca="false">IF(L219&lt;&gt;"",L$20,IF(M219&lt;&gt;"",M$20,VLOOKUP("CTR"&amp;N219,Cumul_par_Code_tarifaire!B$3:K$1003,9,0)))</f>
        <v>1002</v>
      </c>
      <c r="R219" s="1" t="n">
        <f aca="false">IF(OR(L219&lt;&gt;"",M219&lt;&gt;""),R$21,VLOOKUP("CTR"&amp;N219,Cumul_par_Code_tarifaire!B$3:K$1003,10,0))</f>
        <v>2.3</v>
      </c>
      <c r="V219" s="7"/>
    </row>
    <row r="220" customFormat="false" ht="12.8" hidden="false" customHeight="false" outlineLevel="0" collapsed="false">
      <c r="A220" s="71" t="s">
        <v>330</v>
      </c>
      <c r="B220" s="72" t="s">
        <v>340</v>
      </c>
      <c r="C220" s="29"/>
      <c r="D220" s="38" t="str">
        <f aca="false">IF(L220=L$22,L$21,IF(M220=M$22,M$21,K220))</f>
        <v>G5</v>
      </c>
      <c r="E220" s="80" t="n">
        <f aca="false">Q220</f>
        <v>1002</v>
      </c>
      <c r="F220" s="21"/>
      <c r="G220" s="75" t="n">
        <f aca="false">R220</f>
        <v>2.3</v>
      </c>
      <c r="H220" s="75" t="n">
        <f aca="false">G220*C220</f>
        <v>0</v>
      </c>
      <c r="I220" s="83" t="s">
        <v>332</v>
      </c>
      <c r="K220" s="76" t="s">
        <v>62</v>
      </c>
      <c r="L220" s="40"/>
      <c r="M220" s="76"/>
      <c r="N220" s="76" t="n">
        <v>1002</v>
      </c>
      <c r="O220" s="77" t="n">
        <f aca="false">IF(AND(L220="",M220=""),N220,"")</f>
        <v>1002</v>
      </c>
      <c r="P220" s="1" t="n">
        <f aca="false">VLOOKUP("CTR"&amp;N220,Cumul_par_Code_tarifaire!B$3:K$1003,2,0)</f>
        <v>0</v>
      </c>
      <c r="Q220" s="1" t="n">
        <f aca="false">IF(L220&lt;&gt;"",L$20,IF(M220&lt;&gt;"",M$20,VLOOKUP("CTR"&amp;N220,Cumul_par_Code_tarifaire!B$3:K$1003,9,0)))</f>
        <v>1002</v>
      </c>
      <c r="R220" s="1" t="n">
        <f aca="false">IF(OR(L220&lt;&gt;"",M220&lt;&gt;""),R$21,VLOOKUP("CTR"&amp;N220,Cumul_par_Code_tarifaire!B$3:K$1003,10,0))</f>
        <v>2.3</v>
      </c>
      <c r="V220" s="7"/>
    </row>
    <row r="221" customFormat="false" ht="12.8" hidden="false" customHeight="false" outlineLevel="0" collapsed="false">
      <c r="A221" s="71" t="s">
        <v>330</v>
      </c>
      <c r="B221" s="72" t="s">
        <v>341</v>
      </c>
      <c r="C221" s="73"/>
      <c r="D221" s="38" t="str">
        <f aca="false">IF(L221=L$22,L$21,IF(M221=M$22,M$21,K221))</f>
        <v>G5</v>
      </c>
      <c r="E221" s="80" t="n">
        <f aca="false">Q221</f>
        <v>1002</v>
      </c>
      <c r="F221" s="21"/>
      <c r="G221" s="75" t="n">
        <f aca="false">R221</f>
        <v>2.3</v>
      </c>
      <c r="H221" s="75" t="n">
        <f aca="false">G221*C221</f>
        <v>0</v>
      </c>
      <c r="I221" s="83" t="s">
        <v>332</v>
      </c>
      <c r="K221" s="76" t="s">
        <v>62</v>
      </c>
      <c r="L221" s="40"/>
      <c r="M221" s="76"/>
      <c r="N221" s="76" t="n">
        <v>1002</v>
      </c>
      <c r="O221" s="77" t="n">
        <f aca="false">IF(AND(L221="",M221=""),N221,"")</f>
        <v>1002</v>
      </c>
      <c r="P221" s="1" t="n">
        <f aca="false">VLOOKUP("CTR"&amp;N221,Cumul_par_Code_tarifaire!B$3:K$1003,2,0)</f>
        <v>0</v>
      </c>
      <c r="Q221" s="1" t="n">
        <f aca="false">IF(L221&lt;&gt;"",L$20,IF(M221&lt;&gt;"",M$20,VLOOKUP("CTR"&amp;N221,Cumul_par_Code_tarifaire!B$3:K$1003,9,0)))</f>
        <v>1002</v>
      </c>
      <c r="R221" s="1" t="n">
        <f aca="false">IF(OR(L221&lt;&gt;"",M221&lt;&gt;""),R$21,VLOOKUP("CTR"&amp;N221,Cumul_par_Code_tarifaire!B$3:K$1003,10,0))</f>
        <v>2.3</v>
      </c>
      <c r="V221" s="7"/>
    </row>
    <row r="222" customFormat="false" ht="12.8" hidden="false" customHeight="false" outlineLevel="0" collapsed="false">
      <c r="A222" s="71" t="s">
        <v>330</v>
      </c>
      <c r="B222" s="72" t="s">
        <v>342</v>
      </c>
      <c r="C222" s="73"/>
      <c r="D222" s="38" t="str">
        <f aca="false">IF(L222=L$22,L$21,IF(M222=M$22,M$21,K222))</f>
        <v>G5</v>
      </c>
      <c r="E222" s="80" t="n">
        <f aca="false">Q222</f>
        <v>1002</v>
      </c>
      <c r="F222" s="21"/>
      <c r="G222" s="75" t="n">
        <f aca="false">R222</f>
        <v>2.3</v>
      </c>
      <c r="H222" s="75" t="n">
        <f aca="false">G222*C222</f>
        <v>0</v>
      </c>
      <c r="I222" s="83" t="s">
        <v>332</v>
      </c>
      <c r="K222" s="76" t="s">
        <v>62</v>
      </c>
      <c r="L222" s="40"/>
      <c r="M222" s="76"/>
      <c r="N222" s="76" t="n">
        <v>1002</v>
      </c>
      <c r="O222" s="77" t="n">
        <f aca="false">IF(AND(L222="",M222=""),N222,"")</f>
        <v>1002</v>
      </c>
      <c r="P222" s="1" t="n">
        <f aca="false">VLOOKUP("CTR"&amp;N222,Cumul_par_Code_tarifaire!B$3:K$1003,2,0)</f>
        <v>0</v>
      </c>
      <c r="Q222" s="1" t="n">
        <f aca="false">IF(L222&lt;&gt;"",L$20,IF(M222&lt;&gt;"",M$20,VLOOKUP("CTR"&amp;N222,Cumul_par_Code_tarifaire!B$3:K$1003,9,0)))</f>
        <v>1002</v>
      </c>
      <c r="R222" s="1" t="n">
        <f aca="false">IF(OR(L222&lt;&gt;"",M222&lt;&gt;""),R$21,VLOOKUP("CTR"&amp;N222,Cumul_par_Code_tarifaire!B$3:K$1003,10,0))</f>
        <v>2.3</v>
      </c>
      <c r="V222" s="7"/>
    </row>
    <row r="223" customFormat="false" ht="12.8" hidden="false" customHeight="false" outlineLevel="0" collapsed="false">
      <c r="A223" s="71" t="s">
        <v>330</v>
      </c>
      <c r="B223" s="72" t="s">
        <v>343</v>
      </c>
      <c r="C223" s="73"/>
      <c r="D223" s="38" t="str">
        <f aca="false">IF(L223=L$22,L$21,IF(M223=M$22,M$21,K223))</f>
        <v>G5</v>
      </c>
      <c r="E223" s="80" t="n">
        <f aca="false">Q223</f>
        <v>1002</v>
      </c>
      <c r="F223" s="21"/>
      <c r="G223" s="75" t="n">
        <f aca="false">R223</f>
        <v>2.3</v>
      </c>
      <c r="H223" s="75" t="n">
        <f aca="false">G223*C223</f>
        <v>0</v>
      </c>
      <c r="I223" s="83" t="s">
        <v>332</v>
      </c>
      <c r="K223" s="76" t="s">
        <v>62</v>
      </c>
      <c r="L223" s="40"/>
      <c r="M223" s="76"/>
      <c r="N223" s="76" t="n">
        <v>1002</v>
      </c>
      <c r="O223" s="77" t="n">
        <f aca="false">IF(AND(L223="",M223=""),N223,"")</f>
        <v>1002</v>
      </c>
      <c r="P223" s="1" t="n">
        <f aca="false">VLOOKUP("CTR"&amp;N223,Cumul_par_Code_tarifaire!B$3:K$1003,2,0)</f>
        <v>0</v>
      </c>
      <c r="Q223" s="1" t="n">
        <f aca="false">IF(L223&lt;&gt;"",L$20,IF(M223&lt;&gt;"",M$20,VLOOKUP("CTR"&amp;N223,Cumul_par_Code_tarifaire!B$3:K$1003,9,0)))</f>
        <v>1002</v>
      </c>
      <c r="R223" s="1" t="n">
        <f aca="false">IF(OR(L223&lt;&gt;"",M223&lt;&gt;""),R$21,VLOOKUP("CTR"&amp;N223,Cumul_par_Code_tarifaire!B$3:K$1003,10,0))</f>
        <v>2.3</v>
      </c>
      <c r="V223" s="7"/>
    </row>
    <row r="224" customFormat="false" ht="12.8" hidden="false" customHeight="false" outlineLevel="0" collapsed="false">
      <c r="A224" s="71" t="s">
        <v>330</v>
      </c>
      <c r="B224" s="72" t="s">
        <v>344</v>
      </c>
      <c r="C224" s="73"/>
      <c r="D224" s="38" t="str">
        <f aca="false">IF(L224=L$22,L$21,IF(M224=M$22,M$21,K224))</f>
        <v>G5</v>
      </c>
      <c r="E224" s="80" t="n">
        <f aca="false">Q224</f>
        <v>1002</v>
      </c>
      <c r="F224" s="21"/>
      <c r="G224" s="75" t="n">
        <f aca="false">R224</f>
        <v>2.3</v>
      </c>
      <c r="H224" s="75" t="n">
        <f aca="false">G224*C224</f>
        <v>0</v>
      </c>
      <c r="I224" s="83" t="s">
        <v>332</v>
      </c>
      <c r="K224" s="76" t="s">
        <v>62</v>
      </c>
      <c r="L224" s="40"/>
      <c r="M224" s="76"/>
      <c r="N224" s="76" t="n">
        <v>1002</v>
      </c>
      <c r="O224" s="77" t="n">
        <f aca="false">IF(AND(L224="",M224=""),N224,"")</f>
        <v>1002</v>
      </c>
      <c r="P224" s="1" t="n">
        <f aca="false">VLOOKUP("CTR"&amp;N224,Cumul_par_Code_tarifaire!B$3:K$1003,2,0)</f>
        <v>0</v>
      </c>
      <c r="Q224" s="1" t="n">
        <f aca="false">IF(L224&lt;&gt;"",L$20,IF(M224&lt;&gt;"",M$20,VLOOKUP("CTR"&amp;N224,Cumul_par_Code_tarifaire!B$3:K$1003,9,0)))</f>
        <v>1002</v>
      </c>
      <c r="R224" s="1" t="n">
        <f aca="false">IF(OR(L224&lt;&gt;"",M224&lt;&gt;""),R$21,VLOOKUP("CTR"&amp;N224,Cumul_par_Code_tarifaire!B$3:K$1003,10,0))</f>
        <v>2.3</v>
      </c>
    </row>
    <row r="225" customFormat="false" ht="12.8" hidden="false" customHeight="false" outlineLevel="0" collapsed="false">
      <c r="A225" s="71" t="s">
        <v>330</v>
      </c>
      <c r="B225" s="72" t="s">
        <v>345</v>
      </c>
      <c r="C225" s="73"/>
      <c r="D225" s="38" t="str">
        <f aca="false">IF(L225=L$22,L$21,IF(M225=M$22,M$21,K225))</f>
        <v>G5</v>
      </c>
      <c r="E225" s="80" t="n">
        <f aca="false">Q225</f>
        <v>1002</v>
      </c>
      <c r="F225" s="21"/>
      <c r="G225" s="75" t="n">
        <f aca="false">R225</f>
        <v>2.3</v>
      </c>
      <c r="H225" s="75" t="n">
        <f aca="false">G225*C225</f>
        <v>0</v>
      </c>
      <c r="I225" s="83" t="s">
        <v>332</v>
      </c>
      <c r="K225" s="76" t="s">
        <v>62</v>
      </c>
      <c r="L225" s="40"/>
      <c r="M225" s="76"/>
      <c r="N225" s="76" t="n">
        <v>1002</v>
      </c>
      <c r="O225" s="77" t="n">
        <f aca="false">IF(AND(L225="",M225=""),N225,"")</f>
        <v>1002</v>
      </c>
      <c r="P225" s="1" t="n">
        <f aca="false">VLOOKUP("CTR"&amp;N225,Cumul_par_Code_tarifaire!B$3:K$1003,2,0)</f>
        <v>0</v>
      </c>
      <c r="Q225" s="1" t="n">
        <f aca="false">IF(L225&lt;&gt;"",L$20,IF(M225&lt;&gt;"",M$20,VLOOKUP("CTR"&amp;N225,Cumul_par_Code_tarifaire!B$3:K$1003,9,0)))</f>
        <v>1002</v>
      </c>
      <c r="R225" s="1" t="n">
        <f aca="false">IF(OR(L225&lt;&gt;"",M225&lt;&gt;""),R$21,VLOOKUP("CTR"&amp;N225,Cumul_par_Code_tarifaire!B$3:K$1003,10,0))</f>
        <v>2.3</v>
      </c>
    </row>
    <row r="226" customFormat="false" ht="12.8" hidden="false" customHeight="false" outlineLevel="0" collapsed="false">
      <c r="A226" s="71" t="s">
        <v>330</v>
      </c>
      <c r="B226" s="72" t="s">
        <v>346</v>
      </c>
      <c r="C226" s="73"/>
      <c r="D226" s="38" t="str">
        <f aca="false">IF(L226=L$22,L$21,IF(M226=M$22,M$21,K226))</f>
        <v>G5</v>
      </c>
      <c r="E226" s="80" t="n">
        <f aca="false">Q226</f>
        <v>1002</v>
      </c>
      <c r="F226" s="21"/>
      <c r="G226" s="75" t="n">
        <f aca="false">R226</f>
        <v>2.3</v>
      </c>
      <c r="H226" s="75" t="n">
        <f aca="false">G226*C226</f>
        <v>0</v>
      </c>
      <c r="I226" s="83" t="s">
        <v>332</v>
      </c>
      <c r="K226" s="76" t="s">
        <v>62</v>
      </c>
      <c r="L226" s="40"/>
      <c r="M226" s="76"/>
      <c r="N226" s="76" t="n">
        <v>1002</v>
      </c>
      <c r="O226" s="77" t="n">
        <f aca="false">IF(AND(L226="",M226=""),N226,"")</f>
        <v>1002</v>
      </c>
      <c r="P226" s="1" t="n">
        <f aca="false">VLOOKUP("CTR"&amp;N226,Cumul_par_Code_tarifaire!B$3:K$1003,2,0)</f>
        <v>0</v>
      </c>
      <c r="Q226" s="1" t="n">
        <f aca="false">IF(L226&lt;&gt;"",L$20,IF(M226&lt;&gt;"",M$20,VLOOKUP("CTR"&amp;N226,Cumul_par_Code_tarifaire!B$3:K$1003,9,0)))</f>
        <v>1002</v>
      </c>
      <c r="R226" s="1" t="n">
        <f aca="false">IF(OR(L226&lt;&gt;"",M226&lt;&gt;""),R$21,VLOOKUP("CTR"&amp;N226,Cumul_par_Code_tarifaire!B$3:K$1003,10,0))</f>
        <v>2.3</v>
      </c>
    </row>
    <row r="227" customFormat="false" ht="12.8" hidden="false" customHeight="false" outlineLevel="0" collapsed="false">
      <c r="A227" s="71" t="s">
        <v>330</v>
      </c>
      <c r="B227" s="72" t="s">
        <v>347</v>
      </c>
      <c r="C227" s="29"/>
      <c r="D227" s="38" t="str">
        <f aca="false">IF(L227=L$22,L$21,IF(M227=M$22,M$21,K227))</f>
        <v>G5</v>
      </c>
      <c r="E227" s="80" t="n">
        <f aca="false">Q227</f>
        <v>1002</v>
      </c>
      <c r="F227" s="21"/>
      <c r="G227" s="75" t="n">
        <f aca="false">R227</f>
        <v>2.3</v>
      </c>
      <c r="H227" s="75" t="n">
        <f aca="false">G227*C227</f>
        <v>0</v>
      </c>
      <c r="I227" s="83" t="s">
        <v>332</v>
      </c>
      <c r="K227" s="76" t="s">
        <v>62</v>
      </c>
      <c r="L227" s="40"/>
      <c r="M227" s="76"/>
      <c r="N227" s="76" t="n">
        <v>1002</v>
      </c>
      <c r="O227" s="77" t="n">
        <f aca="false">IF(AND(L227="",M227=""),N227,"")</f>
        <v>1002</v>
      </c>
      <c r="P227" s="1" t="n">
        <f aca="false">VLOOKUP("CTR"&amp;N227,Cumul_par_Code_tarifaire!B$3:K$1003,2,0)</f>
        <v>0</v>
      </c>
      <c r="Q227" s="1" t="n">
        <f aca="false">IF(L227&lt;&gt;"",L$20,IF(M227&lt;&gt;"",M$20,VLOOKUP("CTR"&amp;N227,Cumul_par_Code_tarifaire!B$3:K$1003,9,0)))</f>
        <v>1002</v>
      </c>
      <c r="R227" s="1" t="n">
        <f aca="false">IF(OR(L227&lt;&gt;"",M227&lt;&gt;""),R$21,VLOOKUP("CTR"&amp;N227,Cumul_par_Code_tarifaire!B$3:K$1003,10,0))</f>
        <v>2.3</v>
      </c>
    </row>
    <row r="228" customFormat="false" ht="12.8" hidden="false" customHeight="false" outlineLevel="0" collapsed="false">
      <c r="A228" s="71" t="s">
        <v>330</v>
      </c>
      <c r="B228" s="72" t="s">
        <v>348</v>
      </c>
      <c r="C228" s="73"/>
      <c r="D228" s="38" t="str">
        <f aca="false">IF(L228=L$22,L$21,IF(M228=M$22,M$21,K228))</f>
        <v>G5</v>
      </c>
      <c r="E228" s="80" t="n">
        <f aca="false">Q228</f>
        <v>1002</v>
      </c>
      <c r="F228" s="21"/>
      <c r="G228" s="75" t="n">
        <f aca="false">R228</f>
        <v>2.3</v>
      </c>
      <c r="H228" s="75" t="n">
        <f aca="false">G228*C228</f>
        <v>0</v>
      </c>
      <c r="I228" s="83" t="s">
        <v>332</v>
      </c>
      <c r="K228" s="76" t="s">
        <v>62</v>
      </c>
      <c r="L228" s="40"/>
      <c r="M228" s="76"/>
      <c r="N228" s="76" t="n">
        <v>1002</v>
      </c>
      <c r="O228" s="77" t="n">
        <f aca="false">IF(AND(L228="",M228=""),N228,"")</f>
        <v>1002</v>
      </c>
      <c r="P228" s="1" t="n">
        <f aca="false">VLOOKUP("CTR"&amp;N228,Cumul_par_Code_tarifaire!B$3:K$1003,2,0)</f>
        <v>0</v>
      </c>
      <c r="Q228" s="1" t="n">
        <f aca="false">IF(L228&lt;&gt;"",L$20,IF(M228&lt;&gt;"",M$20,VLOOKUP("CTR"&amp;N228,Cumul_par_Code_tarifaire!B$3:K$1003,9,0)))</f>
        <v>1002</v>
      </c>
      <c r="R228" s="1" t="n">
        <f aca="false">IF(OR(L228&lt;&gt;"",M228&lt;&gt;""),R$21,VLOOKUP("CTR"&amp;N228,Cumul_par_Code_tarifaire!B$3:K$1003,10,0))</f>
        <v>2.3</v>
      </c>
    </row>
    <row r="229" customFormat="false" ht="12.8" hidden="false" customHeight="false" outlineLevel="0" collapsed="false">
      <c r="A229" s="71" t="s">
        <v>330</v>
      </c>
      <c r="B229" s="72" t="s">
        <v>349</v>
      </c>
      <c r="C229" s="73"/>
      <c r="D229" s="38" t="str">
        <f aca="false">IF(L229=L$22,L$21,IF(M229=M$22,M$21,K229))</f>
        <v>G5</v>
      </c>
      <c r="E229" s="80" t="n">
        <f aca="false">Q229</f>
        <v>1002</v>
      </c>
      <c r="F229" s="21"/>
      <c r="G229" s="75" t="n">
        <f aca="false">R229</f>
        <v>2.3</v>
      </c>
      <c r="H229" s="75" t="n">
        <f aca="false">G229*C229</f>
        <v>0</v>
      </c>
      <c r="I229" s="83" t="s">
        <v>332</v>
      </c>
      <c r="K229" s="76" t="s">
        <v>62</v>
      </c>
      <c r="L229" s="40"/>
      <c r="M229" s="76"/>
      <c r="N229" s="76" t="n">
        <v>1002</v>
      </c>
      <c r="O229" s="77" t="n">
        <f aca="false">IF(AND(L229="",M229=""),N229,"")</f>
        <v>1002</v>
      </c>
      <c r="P229" s="1" t="n">
        <f aca="false">VLOOKUP("CTR"&amp;N229,Cumul_par_Code_tarifaire!B$3:K$1003,2,0)</f>
        <v>0</v>
      </c>
      <c r="Q229" s="1" t="n">
        <f aca="false">IF(L229&lt;&gt;"",L$20,IF(M229&lt;&gt;"",M$20,VLOOKUP("CTR"&amp;N229,Cumul_par_Code_tarifaire!B$3:K$1003,9,0)))</f>
        <v>1002</v>
      </c>
      <c r="R229" s="1" t="n">
        <f aca="false">IF(OR(L229&lt;&gt;"",M229&lt;&gt;""),R$21,VLOOKUP("CTR"&amp;N229,Cumul_par_Code_tarifaire!B$3:K$1003,10,0))</f>
        <v>2.3</v>
      </c>
    </row>
    <row r="230" customFormat="false" ht="12.8" hidden="false" customHeight="false" outlineLevel="0" collapsed="false">
      <c r="A230" s="71" t="s">
        <v>330</v>
      </c>
      <c r="B230" s="72" t="s">
        <v>350</v>
      </c>
      <c r="C230" s="73"/>
      <c r="D230" s="38" t="str">
        <f aca="false">IF(L230=L$22,L$21,IF(M230=M$22,M$21,K230))</f>
        <v>G5</v>
      </c>
      <c r="E230" s="80" t="n">
        <f aca="false">Q230</f>
        <v>1002</v>
      </c>
      <c r="F230" s="21"/>
      <c r="G230" s="75" t="n">
        <f aca="false">R230</f>
        <v>2.3</v>
      </c>
      <c r="H230" s="75" t="n">
        <f aca="false">G230*C230</f>
        <v>0</v>
      </c>
      <c r="I230" s="83" t="s">
        <v>332</v>
      </c>
      <c r="K230" s="76" t="s">
        <v>62</v>
      </c>
      <c r="L230" s="40"/>
      <c r="M230" s="76"/>
      <c r="N230" s="76" t="n">
        <v>1002</v>
      </c>
      <c r="O230" s="77" t="n">
        <f aca="false">IF(AND(L230="",M230=""),N230,"")</f>
        <v>1002</v>
      </c>
      <c r="P230" s="1" t="n">
        <f aca="false">VLOOKUP("CTR"&amp;N230,Cumul_par_Code_tarifaire!B$3:K$1003,2,0)</f>
        <v>0</v>
      </c>
      <c r="Q230" s="1" t="n">
        <f aca="false">IF(L230&lt;&gt;"",L$20,IF(M230&lt;&gt;"",M$20,VLOOKUP("CTR"&amp;N230,Cumul_par_Code_tarifaire!B$3:K$1003,9,0)))</f>
        <v>1002</v>
      </c>
      <c r="R230" s="1" t="n">
        <f aca="false">IF(OR(L230&lt;&gt;"",M230&lt;&gt;""),R$21,VLOOKUP("CTR"&amp;N230,Cumul_par_Code_tarifaire!B$3:K$1003,10,0))</f>
        <v>2.3</v>
      </c>
    </row>
    <row r="231" customFormat="false" ht="12.8" hidden="false" customHeight="false" outlineLevel="0" collapsed="false">
      <c r="A231" s="71" t="s">
        <v>330</v>
      </c>
      <c r="B231" s="72" t="s">
        <v>351</v>
      </c>
      <c r="C231" s="29"/>
      <c r="D231" s="38" t="str">
        <f aca="false">IF(L231=L$22,L$21,IF(M231=M$22,M$21,K231))</f>
        <v>G5</v>
      </c>
      <c r="E231" s="80" t="n">
        <f aca="false">Q231</f>
        <v>1002</v>
      </c>
      <c r="F231" s="21"/>
      <c r="G231" s="75" t="n">
        <f aca="false">R231</f>
        <v>2.3</v>
      </c>
      <c r="H231" s="75" t="n">
        <f aca="false">G231*C231</f>
        <v>0</v>
      </c>
      <c r="I231" s="83" t="s">
        <v>332</v>
      </c>
      <c r="K231" s="76" t="s">
        <v>62</v>
      </c>
      <c r="L231" s="40"/>
      <c r="M231" s="76"/>
      <c r="N231" s="76" t="n">
        <v>1002</v>
      </c>
      <c r="O231" s="77" t="n">
        <f aca="false">IF(AND(L231="",M231=""),N231,"")</f>
        <v>1002</v>
      </c>
      <c r="P231" s="1" t="n">
        <f aca="false">VLOOKUP("CTR"&amp;N231,Cumul_par_Code_tarifaire!B$3:K$1003,2,0)</f>
        <v>0</v>
      </c>
      <c r="Q231" s="1" t="n">
        <f aca="false">IF(L231&lt;&gt;"",L$20,IF(M231&lt;&gt;"",M$20,VLOOKUP("CTR"&amp;N231,Cumul_par_Code_tarifaire!B$3:K$1003,9,0)))</f>
        <v>1002</v>
      </c>
      <c r="R231" s="1" t="n">
        <f aca="false">IF(OR(L231&lt;&gt;"",M231&lt;&gt;""),R$21,VLOOKUP("CTR"&amp;N231,Cumul_par_Code_tarifaire!B$3:K$1003,10,0))</f>
        <v>2.3</v>
      </c>
    </row>
    <row r="232" customFormat="false" ht="12.8" hidden="false" customHeight="false" outlineLevel="0" collapsed="false">
      <c r="A232" s="71" t="s">
        <v>330</v>
      </c>
      <c r="B232" s="72" t="s">
        <v>352</v>
      </c>
      <c r="C232" s="73"/>
      <c r="D232" s="38" t="str">
        <f aca="false">IF(L232=L$22,L$21,IF(M232=M$22,M$21,K232))</f>
        <v>G5</v>
      </c>
      <c r="E232" s="80" t="n">
        <f aca="false">Q232</f>
        <v>1002</v>
      </c>
      <c r="F232" s="21"/>
      <c r="G232" s="75" t="n">
        <f aca="false">R232</f>
        <v>2.3</v>
      </c>
      <c r="H232" s="75" t="n">
        <f aca="false">G232*C232</f>
        <v>0</v>
      </c>
      <c r="I232" s="83" t="s">
        <v>332</v>
      </c>
      <c r="K232" s="76" t="s">
        <v>62</v>
      </c>
      <c r="L232" s="40"/>
      <c r="M232" s="76"/>
      <c r="N232" s="76" t="n">
        <v>1002</v>
      </c>
      <c r="O232" s="77" t="n">
        <f aca="false">IF(AND(L232="",M232=""),N232,"")</f>
        <v>1002</v>
      </c>
      <c r="P232" s="1" t="n">
        <f aca="false">VLOOKUP("CTR"&amp;N232,Cumul_par_Code_tarifaire!B$3:K$1003,2,0)</f>
        <v>0</v>
      </c>
      <c r="Q232" s="1" t="n">
        <f aca="false">IF(L232&lt;&gt;"",L$20,IF(M232&lt;&gt;"",M$20,VLOOKUP("CTR"&amp;N232,Cumul_par_Code_tarifaire!B$3:K$1003,9,0)))</f>
        <v>1002</v>
      </c>
      <c r="R232" s="1" t="n">
        <f aca="false">IF(OR(L232&lt;&gt;"",M232&lt;&gt;""),R$21,VLOOKUP("CTR"&amp;N232,Cumul_par_Code_tarifaire!B$3:K$1003,10,0))</f>
        <v>2.3</v>
      </c>
    </row>
    <row r="233" customFormat="false" ht="12.8" hidden="false" customHeight="false" outlineLevel="0" collapsed="false">
      <c r="A233" s="71" t="s">
        <v>330</v>
      </c>
      <c r="B233" s="72" t="s">
        <v>353</v>
      </c>
      <c r="C233" s="73"/>
      <c r="D233" s="38" t="str">
        <f aca="false">IF(L233=L$22,L$21,IF(M233=M$22,M$21,K233))</f>
        <v>G5</v>
      </c>
      <c r="E233" s="80" t="n">
        <f aca="false">Q233</f>
        <v>1002</v>
      </c>
      <c r="F233" s="21"/>
      <c r="G233" s="75" t="n">
        <f aca="false">R233</f>
        <v>2.3</v>
      </c>
      <c r="H233" s="75" t="n">
        <f aca="false">G233*C233</f>
        <v>0</v>
      </c>
      <c r="I233" s="83" t="s">
        <v>332</v>
      </c>
      <c r="K233" s="76" t="s">
        <v>62</v>
      </c>
      <c r="L233" s="40"/>
      <c r="M233" s="76"/>
      <c r="N233" s="76" t="n">
        <v>1002</v>
      </c>
      <c r="O233" s="77" t="n">
        <f aca="false">IF(AND(L233="",M233=""),N233,"")</f>
        <v>1002</v>
      </c>
      <c r="P233" s="1" t="n">
        <f aca="false">VLOOKUP("CTR"&amp;N233,Cumul_par_Code_tarifaire!B$3:K$1003,2,0)</f>
        <v>0</v>
      </c>
      <c r="Q233" s="1" t="n">
        <f aca="false">IF(L233&lt;&gt;"",L$20,IF(M233&lt;&gt;"",M$20,VLOOKUP("CTR"&amp;N233,Cumul_par_Code_tarifaire!B$3:K$1003,9,0)))</f>
        <v>1002</v>
      </c>
      <c r="R233" s="1" t="n">
        <f aca="false">IF(OR(L233&lt;&gt;"",M233&lt;&gt;""),R$21,VLOOKUP("CTR"&amp;N233,Cumul_par_Code_tarifaire!B$3:K$1003,10,0))</f>
        <v>2.3</v>
      </c>
    </row>
    <row r="234" customFormat="false" ht="12.8" hidden="false" customHeight="false" outlineLevel="0" collapsed="false">
      <c r="A234" s="71" t="s">
        <v>330</v>
      </c>
      <c r="B234" s="72" t="s">
        <v>354</v>
      </c>
      <c r="C234" s="29"/>
      <c r="D234" s="38" t="str">
        <f aca="false">IF(L234=L$22,L$21,IF(M234=M$22,M$21,K234))</f>
        <v>G5</v>
      </c>
      <c r="E234" s="80" t="n">
        <f aca="false">Q234</f>
        <v>1002</v>
      </c>
      <c r="F234" s="21"/>
      <c r="G234" s="75" t="n">
        <f aca="false">R234</f>
        <v>2.3</v>
      </c>
      <c r="H234" s="75" t="n">
        <f aca="false">G234*C234</f>
        <v>0</v>
      </c>
      <c r="I234" s="83" t="s">
        <v>332</v>
      </c>
      <c r="K234" s="76" t="s">
        <v>62</v>
      </c>
      <c r="L234" s="40"/>
      <c r="M234" s="76"/>
      <c r="N234" s="76" t="n">
        <v>1002</v>
      </c>
      <c r="O234" s="77" t="n">
        <f aca="false">IF(AND(L234="",M234=""),N234,"")</f>
        <v>1002</v>
      </c>
      <c r="P234" s="1" t="n">
        <f aca="false">VLOOKUP("CTR"&amp;N234,Cumul_par_Code_tarifaire!B$3:K$1003,2,0)</f>
        <v>0</v>
      </c>
      <c r="Q234" s="1" t="n">
        <f aca="false">IF(L234&lt;&gt;"",L$20,IF(M234&lt;&gt;"",M$20,VLOOKUP("CTR"&amp;N234,Cumul_par_Code_tarifaire!B$3:K$1003,9,0)))</f>
        <v>1002</v>
      </c>
      <c r="R234" s="1" t="n">
        <f aca="false">IF(OR(L234&lt;&gt;"",M234&lt;&gt;""),R$21,VLOOKUP("CTR"&amp;N234,Cumul_par_Code_tarifaire!B$3:K$1003,10,0))</f>
        <v>2.3</v>
      </c>
    </row>
    <row r="235" customFormat="false" ht="12.8" hidden="true" customHeight="false" outlineLevel="0" collapsed="false">
      <c r="A235" s="71" t="s">
        <v>355</v>
      </c>
      <c r="B235" s="72" t="s">
        <v>356</v>
      </c>
      <c r="C235" s="29"/>
      <c r="D235" s="38" t="str">
        <f aca="false">IF(L235=L$22,L$21,IF(M235=M$22,M$21,K235))</f>
        <v>non dispo 2025</v>
      </c>
      <c r="E235" s="80" t="str">
        <f aca="false">Q235</f>
        <v>Nous Consulter</v>
      </c>
      <c r="F235" s="21"/>
      <c r="G235" s="75" t="n">
        <f aca="false">R235</f>
        <v>0</v>
      </c>
      <c r="H235" s="75" t="n">
        <f aca="false">G235*C235</f>
        <v>0</v>
      </c>
      <c r="I235" s="83" t="s">
        <v>324</v>
      </c>
      <c r="K235" s="76" t="s">
        <v>62</v>
      </c>
      <c r="L235" s="40" t="s">
        <v>34</v>
      </c>
      <c r="M235" s="76"/>
      <c r="N235" s="76" t="n">
        <v>1024</v>
      </c>
      <c r="O235" s="77" t="str">
        <f aca="false">IF(AND(L235="",M235=""),N235,"")</f>
        <v/>
      </c>
      <c r="P235" s="1" t="n">
        <f aca="false">VLOOKUP("CTR"&amp;N235,Cumul_par_Code_tarifaire!B$3:K$1003,2,0)</f>
        <v>0</v>
      </c>
      <c r="Q235" s="1" t="str">
        <f aca="false">IF(L235&lt;&gt;"",L$20,IF(M235&lt;&gt;"",M$20,VLOOKUP("CTR"&amp;N235,Cumul_par_Code_tarifaire!B$3:K$1003,9,0)))</f>
        <v>Nous Consulter</v>
      </c>
      <c r="R235" s="1" t="n">
        <f aca="false">IF(OR(L235&lt;&gt;"",M235&lt;&gt;""),R$21,VLOOKUP("CTR"&amp;N235,Cumul_par_Code_tarifaire!B$3:K$1003,10,0))</f>
        <v>0</v>
      </c>
    </row>
    <row r="236" customFormat="false" ht="12.8" hidden="true" customHeight="false" outlineLevel="0" collapsed="false">
      <c r="A236" s="71" t="s">
        <v>357</v>
      </c>
      <c r="B236" s="72" t="s">
        <v>358</v>
      </c>
      <c r="C236" s="73"/>
      <c r="D236" s="38" t="str">
        <f aca="false">IF(L236=L$22,L$21,IF(M236=M$22,M$21,K236))</f>
        <v>NC</v>
      </c>
      <c r="E236" s="80" t="str">
        <f aca="false">Q236</f>
        <v>Nous Consulter</v>
      </c>
      <c r="F236" s="21"/>
      <c r="G236" s="75" t="n">
        <f aca="false">R236</f>
        <v>0</v>
      </c>
      <c r="H236" s="75" t="n">
        <f aca="false">G236*C236</f>
        <v>0</v>
      </c>
      <c r="I236" s="1" t="s">
        <v>359</v>
      </c>
      <c r="K236" s="76" t="s">
        <v>325</v>
      </c>
      <c r="L236" s="40"/>
      <c r="M236" s="76" t="s">
        <v>35</v>
      </c>
      <c r="N236" s="76" t="n">
        <v>1025</v>
      </c>
      <c r="O236" s="77" t="str">
        <f aca="false">IF(AND(L236="",M236=""),N236,"")</f>
        <v/>
      </c>
      <c r="P236" s="1" t="n">
        <f aca="false">VLOOKUP("CTR"&amp;N236,Cumul_par_Code_tarifaire!B$3:K$1003,2,0)</f>
        <v>0</v>
      </c>
      <c r="Q236" s="1" t="str">
        <f aca="false">IF(L236&lt;&gt;"",L$20,IF(M236&lt;&gt;"",M$20,VLOOKUP("CTR"&amp;N236,Cumul_par_Code_tarifaire!B$3:K$1003,9,0)))</f>
        <v>Nous Consulter</v>
      </c>
      <c r="R236" s="1" t="n">
        <f aca="false">IF(OR(L236&lt;&gt;"",M236&lt;&gt;""),R$21,VLOOKUP("CTR"&amp;N236,Cumul_par_Code_tarifaire!B$3:K$1003,10,0))</f>
        <v>0</v>
      </c>
    </row>
    <row r="237" customFormat="false" ht="12.8" hidden="false" customHeight="false" outlineLevel="0" collapsed="false">
      <c r="A237" s="71" t="s">
        <v>357</v>
      </c>
      <c r="B237" s="72" t="s">
        <v>360</v>
      </c>
      <c r="C237" s="73"/>
      <c r="D237" s="38" t="str">
        <f aca="false">IF(L237=L$22,L$21,IF(M237=M$22,M$21,K237))</f>
        <v>M3</v>
      </c>
      <c r="E237" s="80" t="n">
        <f aca="false">Q237</f>
        <v>1025</v>
      </c>
      <c r="F237" s="21"/>
      <c r="G237" s="75" t="n">
        <f aca="false">R237</f>
        <v>0.6</v>
      </c>
      <c r="H237" s="75" t="n">
        <f aca="false">G237*C237</f>
        <v>0</v>
      </c>
      <c r="I237" s="1" t="s">
        <v>359</v>
      </c>
      <c r="K237" s="76" t="s">
        <v>325</v>
      </c>
      <c r="L237" s="40"/>
      <c r="M237" s="76"/>
      <c r="N237" s="76" t="n">
        <v>1025</v>
      </c>
      <c r="O237" s="77" t="n">
        <f aca="false">IF(AND(L237="",M237=""),N237,"")</f>
        <v>1025</v>
      </c>
      <c r="P237" s="1" t="n">
        <f aca="false">VLOOKUP("CTR"&amp;N237,Cumul_par_Code_tarifaire!B$3:K$1003,2,0)</f>
        <v>0</v>
      </c>
      <c r="Q237" s="1" t="n">
        <f aca="false">IF(L237&lt;&gt;"",L$20,IF(M237&lt;&gt;"",M$20,VLOOKUP("CTR"&amp;N237,Cumul_par_Code_tarifaire!B$3:K$1003,9,0)))</f>
        <v>1025</v>
      </c>
      <c r="R237" s="1" t="n">
        <f aca="false">IF(OR(L237&lt;&gt;"",M237&lt;&gt;""),R$21,VLOOKUP("CTR"&amp;N237,Cumul_par_Code_tarifaire!B$3:K$1003,10,0))</f>
        <v>0.6</v>
      </c>
    </row>
    <row r="238" customFormat="false" ht="12.8" hidden="true" customHeight="false" outlineLevel="0" collapsed="false">
      <c r="A238" s="71" t="s">
        <v>357</v>
      </c>
      <c r="B238" s="72" t="s">
        <v>361</v>
      </c>
      <c r="C238" s="73"/>
      <c r="D238" s="38" t="str">
        <f aca="false">IF(L238=L$22,L$21,IF(M238=M$22,M$21,K238))</f>
        <v>NC</v>
      </c>
      <c r="E238" s="80" t="str">
        <f aca="false">Q238</f>
        <v>Nous Consulter</v>
      </c>
      <c r="F238" s="21"/>
      <c r="G238" s="75" t="n">
        <f aca="false">R238</f>
        <v>0</v>
      </c>
      <c r="H238" s="75" t="n">
        <f aca="false">G238*C238</f>
        <v>0</v>
      </c>
      <c r="I238" s="1" t="s">
        <v>359</v>
      </c>
      <c r="K238" s="76" t="s">
        <v>325</v>
      </c>
      <c r="L238" s="40"/>
      <c r="M238" s="76" t="s">
        <v>35</v>
      </c>
      <c r="N238" s="76" t="n">
        <v>1025</v>
      </c>
      <c r="O238" s="77" t="str">
        <f aca="false">IF(AND(L238="",M238=""),N238,"")</f>
        <v/>
      </c>
      <c r="P238" s="1" t="n">
        <f aca="false">VLOOKUP("CTR"&amp;N238,Cumul_par_Code_tarifaire!B$3:K$1003,2,0)</f>
        <v>0</v>
      </c>
      <c r="Q238" s="1" t="str">
        <f aca="false">IF(L238&lt;&gt;"",L$20,IF(M238&lt;&gt;"",M$20,VLOOKUP("CTR"&amp;N238,Cumul_par_Code_tarifaire!B$3:K$1003,9,0)))</f>
        <v>Nous Consulter</v>
      </c>
      <c r="R238" s="1" t="n">
        <f aca="false">IF(OR(L238&lt;&gt;"",M238&lt;&gt;""),R$21,VLOOKUP("CTR"&amp;N238,Cumul_par_Code_tarifaire!B$3:K$1003,10,0))</f>
        <v>0</v>
      </c>
    </row>
    <row r="239" customFormat="false" ht="12.8" hidden="false" customHeight="false" outlineLevel="0" collapsed="false">
      <c r="A239" s="71" t="s">
        <v>357</v>
      </c>
      <c r="B239" s="72" t="s">
        <v>362</v>
      </c>
      <c r="C239" s="73"/>
      <c r="D239" s="38" t="str">
        <f aca="false">IF(L239=L$22,L$21,IF(M239=M$22,M$21,K239))</f>
        <v>M3</v>
      </c>
      <c r="E239" s="80" t="n">
        <f aca="false">Q239</f>
        <v>1025</v>
      </c>
      <c r="F239" s="21"/>
      <c r="G239" s="75" t="n">
        <f aca="false">R239</f>
        <v>0.6</v>
      </c>
      <c r="H239" s="75" t="n">
        <f aca="false">G239*C239</f>
        <v>0</v>
      </c>
      <c r="I239" s="1" t="s">
        <v>359</v>
      </c>
      <c r="K239" s="76" t="s">
        <v>325</v>
      </c>
      <c r="L239" s="40"/>
      <c r="M239" s="76"/>
      <c r="N239" s="76" t="n">
        <v>1025</v>
      </c>
      <c r="O239" s="77" t="n">
        <f aca="false">IF(AND(L239="",M239=""),N239,"")</f>
        <v>1025</v>
      </c>
      <c r="P239" s="1" t="n">
        <f aca="false">VLOOKUP("CTR"&amp;N239,Cumul_par_Code_tarifaire!B$3:K$1003,2,0)</f>
        <v>0</v>
      </c>
      <c r="Q239" s="1" t="n">
        <f aca="false">IF(L239&lt;&gt;"",L$20,IF(M239&lt;&gt;"",M$20,VLOOKUP("CTR"&amp;N239,Cumul_par_Code_tarifaire!B$3:K$1003,9,0)))</f>
        <v>1025</v>
      </c>
      <c r="R239" s="1" t="n">
        <f aca="false">IF(OR(L239&lt;&gt;"",M239&lt;&gt;""),R$21,VLOOKUP("CTR"&amp;N239,Cumul_par_Code_tarifaire!B$3:K$1003,10,0))</f>
        <v>0.6</v>
      </c>
    </row>
    <row r="240" customFormat="false" ht="12.8" hidden="true" customHeight="false" outlineLevel="0" collapsed="false">
      <c r="A240" s="71" t="s">
        <v>357</v>
      </c>
      <c r="B240" s="72" t="s">
        <v>363</v>
      </c>
      <c r="C240" s="73"/>
      <c r="D240" s="38" t="str">
        <f aca="false">IF(L240=L$22,L$21,IF(M240=M$22,M$21,K240))</f>
        <v>non dispo 2025</v>
      </c>
      <c r="E240" s="80" t="str">
        <f aca="false">Q240</f>
        <v>Nous Consulter</v>
      </c>
      <c r="F240" s="21"/>
      <c r="G240" s="75" t="n">
        <f aca="false">R240</f>
        <v>0</v>
      </c>
      <c r="H240" s="75" t="n">
        <f aca="false">G240*C240</f>
        <v>0</v>
      </c>
      <c r="I240" s="1" t="s">
        <v>359</v>
      </c>
      <c r="K240" s="76" t="s">
        <v>325</v>
      </c>
      <c r="L240" s="40" t="s">
        <v>34</v>
      </c>
      <c r="M240" s="76"/>
      <c r="N240" s="76" t="n">
        <v>1025</v>
      </c>
      <c r="O240" s="77" t="str">
        <f aca="false">IF(AND(L240="",M240=""),N240,"")</f>
        <v/>
      </c>
      <c r="P240" s="1" t="n">
        <f aca="false">VLOOKUP("CTR"&amp;N240,Cumul_par_Code_tarifaire!B$3:K$1003,2,0)</f>
        <v>0</v>
      </c>
      <c r="Q240" s="1" t="str">
        <f aca="false">IF(L240&lt;&gt;"",L$20,IF(M240&lt;&gt;"",M$20,VLOOKUP("CTR"&amp;N240,Cumul_par_Code_tarifaire!B$3:K$1003,9,0)))</f>
        <v>Nous Consulter</v>
      </c>
      <c r="R240" s="1" t="n">
        <f aca="false">IF(OR(L240&lt;&gt;"",M240&lt;&gt;""),R$21,VLOOKUP("CTR"&amp;N240,Cumul_par_Code_tarifaire!B$3:K$1003,10,0))</f>
        <v>0</v>
      </c>
      <c r="S240" s="1"/>
      <c r="T240" s="5" t="s">
        <v>364</v>
      </c>
      <c r="U240" s="5" t="s">
        <v>365</v>
      </c>
    </row>
    <row r="241" customFormat="false" ht="12.8" hidden="false" customHeight="false" outlineLevel="0" collapsed="false">
      <c r="A241" s="71" t="s">
        <v>357</v>
      </c>
      <c r="B241" s="72" t="s">
        <v>366</v>
      </c>
      <c r="C241" s="73"/>
      <c r="D241" s="38" t="str">
        <f aca="false">IF(L241=L$22,L$21,IF(M241=M$22,M$21,K241))</f>
        <v>M3</v>
      </c>
      <c r="E241" s="80" t="n">
        <f aca="false">Q241</f>
        <v>1025</v>
      </c>
      <c r="F241" s="21"/>
      <c r="G241" s="75" t="n">
        <f aca="false">R241</f>
        <v>0.6</v>
      </c>
      <c r="H241" s="75" t="n">
        <f aca="false">G241*C241</f>
        <v>0</v>
      </c>
      <c r="I241" s="1" t="s">
        <v>359</v>
      </c>
      <c r="K241" s="76" t="s">
        <v>325</v>
      </c>
      <c r="L241" s="40"/>
      <c r="M241" s="76"/>
      <c r="N241" s="76" t="n">
        <v>1025</v>
      </c>
      <c r="O241" s="77" t="n">
        <f aca="false">IF(AND(L241="",M241=""),N241,"")</f>
        <v>1025</v>
      </c>
      <c r="P241" s="1" t="n">
        <f aca="false">VLOOKUP("CTR"&amp;N241,Cumul_par_Code_tarifaire!B$3:K$1003,2,0)</f>
        <v>0</v>
      </c>
      <c r="Q241" s="1" t="n">
        <f aca="false">IF(L241&lt;&gt;"",L$20,IF(M241&lt;&gt;"",M$20,VLOOKUP("CTR"&amp;N241,Cumul_par_Code_tarifaire!B$3:K$1003,9,0)))</f>
        <v>1025</v>
      </c>
      <c r="R241" s="1" t="n">
        <f aca="false">IF(OR(L241&lt;&gt;"",M241&lt;&gt;""),R$21,VLOOKUP("CTR"&amp;N241,Cumul_par_Code_tarifaire!B$3:K$1003,10,0))</f>
        <v>0.6</v>
      </c>
    </row>
    <row r="242" customFormat="false" ht="12.8" hidden="true" customHeight="false" outlineLevel="0" collapsed="false">
      <c r="A242" s="71" t="s">
        <v>357</v>
      </c>
      <c r="B242" s="72" t="s">
        <v>367</v>
      </c>
      <c r="C242" s="73"/>
      <c r="D242" s="38" t="str">
        <f aca="false">IF(L242=L$22,L$21,IF(M242=M$22,M$21,K242))</f>
        <v>NC</v>
      </c>
      <c r="E242" s="80" t="str">
        <f aca="false">Q242</f>
        <v>Nous Consulter</v>
      </c>
      <c r="F242" s="21"/>
      <c r="G242" s="75" t="n">
        <f aca="false">R242</f>
        <v>0</v>
      </c>
      <c r="H242" s="75" t="n">
        <f aca="false">G242*C242</f>
        <v>0</v>
      </c>
      <c r="I242" s="1" t="s">
        <v>359</v>
      </c>
      <c r="K242" s="76" t="s">
        <v>325</v>
      </c>
      <c r="L242" s="40"/>
      <c r="M242" s="76" t="s">
        <v>35</v>
      </c>
      <c r="N242" s="76" t="n">
        <v>1025</v>
      </c>
      <c r="O242" s="77" t="str">
        <f aca="false">IF(AND(L242="",M242=""),N242,"")</f>
        <v/>
      </c>
      <c r="P242" s="1" t="n">
        <f aca="false">VLOOKUP("CTR"&amp;N242,Cumul_par_Code_tarifaire!B$3:K$1003,2,0)</f>
        <v>0</v>
      </c>
      <c r="Q242" s="1" t="str">
        <f aca="false">IF(L242&lt;&gt;"",L$20,IF(M242&lt;&gt;"",M$20,VLOOKUP("CTR"&amp;N242,Cumul_par_Code_tarifaire!B$3:K$1003,9,0)))</f>
        <v>Nous Consulter</v>
      </c>
      <c r="R242" s="1" t="n">
        <f aca="false">IF(OR(L242&lt;&gt;"",M242&lt;&gt;""),R$21,VLOOKUP("CTR"&amp;N242,Cumul_par_Code_tarifaire!B$3:K$1003,10,0))</f>
        <v>0</v>
      </c>
    </row>
    <row r="243" customFormat="false" ht="12.8" hidden="true" customHeight="false" outlineLevel="0" collapsed="false">
      <c r="A243" s="71" t="s">
        <v>357</v>
      </c>
      <c r="B243" s="72" t="s">
        <v>368</v>
      </c>
      <c r="C243" s="73"/>
      <c r="D243" s="38" t="str">
        <f aca="false">IF(L243=L$22,L$21,IF(M243=M$22,M$21,K243))</f>
        <v>NC</v>
      </c>
      <c r="E243" s="80" t="str">
        <f aca="false">Q243</f>
        <v>Nous Consulter</v>
      </c>
      <c r="F243" s="21"/>
      <c r="G243" s="75" t="n">
        <f aca="false">R243</f>
        <v>0</v>
      </c>
      <c r="H243" s="75" t="n">
        <f aca="false">G243*C243</f>
        <v>0</v>
      </c>
      <c r="I243" s="1" t="s">
        <v>359</v>
      </c>
      <c r="K243" s="76" t="s">
        <v>325</v>
      </c>
      <c r="L243" s="40"/>
      <c r="M243" s="76" t="s">
        <v>35</v>
      </c>
      <c r="N243" s="76" t="n">
        <v>1025</v>
      </c>
      <c r="O243" s="77" t="str">
        <f aca="false">IF(AND(L243="",M243=""),N243,"")</f>
        <v/>
      </c>
      <c r="P243" s="1" t="n">
        <f aca="false">VLOOKUP("CTR"&amp;N243,Cumul_par_Code_tarifaire!B$3:K$1003,2,0)</f>
        <v>0</v>
      </c>
      <c r="Q243" s="1" t="str">
        <f aca="false">IF(L243&lt;&gt;"",L$20,IF(M243&lt;&gt;"",M$20,VLOOKUP("CTR"&amp;N243,Cumul_par_Code_tarifaire!B$3:K$1003,9,0)))</f>
        <v>Nous Consulter</v>
      </c>
      <c r="R243" s="1" t="n">
        <f aca="false">IF(OR(L243&lt;&gt;"",M243&lt;&gt;""),R$21,VLOOKUP("CTR"&amp;N243,Cumul_par_Code_tarifaire!B$3:K$1003,10,0))</f>
        <v>0</v>
      </c>
    </row>
    <row r="244" customFormat="false" ht="12.8" hidden="false" customHeight="false" outlineLevel="0" collapsed="false">
      <c r="A244" s="71" t="s">
        <v>357</v>
      </c>
      <c r="B244" s="72" t="s">
        <v>369</v>
      </c>
      <c r="C244" s="73"/>
      <c r="D244" s="38" t="str">
        <f aca="false">IF(L244=L$22,L$21,IF(M244=M$22,M$21,K244))</f>
        <v>M3</v>
      </c>
      <c r="E244" s="80" t="n">
        <f aca="false">Q244</f>
        <v>1025</v>
      </c>
      <c r="F244" s="21"/>
      <c r="G244" s="75" t="n">
        <f aca="false">R244</f>
        <v>0.6</v>
      </c>
      <c r="H244" s="75" t="n">
        <f aca="false">G244*C244</f>
        <v>0</v>
      </c>
      <c r="I244" s="1" t="s">
        <v>359</v>
      </c>
      <c r="K244" s="76" t="s">
        <v>325</v>
      </c>
      <c r="L244" s="40"/>
      <c r="M244" s="76"/>
      <c r="N244" s="76" t="n">
        <v>1025</v>
      </c>
      <c r="O244" s="77" t="n">
        <f aca="false">IF(AND(L244="",M244=""),N244,"")</f>
        <v>1025</v>
      </c>
      <c r="P244" s="1" t="n">
        <f aca="false">VLOOKUP("CTR"&amp;N244,Cumul_par_Code_tarifaire!B$3:K$1003,2,0)</f>
        <v>0</v>
      </c>
      <c r="Q244" s="1" t="n">
        <f aca="false">IF(L244&lt;&gt;"",L$20,IF(M244&lt;&gt;"",M$20,VLOOKUP("CTR"&amp;N244,Cumul_par_Code_tarifaire!B$3:K$1003,9,0)))</f>
        <v>1025</v>
      </c>
      <c r="R244" s="1" t="n">
        <f aca="false">IF(OR(L244&lt;&gt;"",M244&lt;&gt;""),R$21,VLOOKUP("CTR"&amp;N244,Cumul_par_Code_tarifaire!B$3:K$1003,10,0))</f>
        <v>0.6</v>
      </c>
    </row>
    <row r="245" customFormat="false" ht="12.8" hidden="false" customHeight="false" outlineLevel="0" collapsed="false">
      <c r="A245" s="71" t="s">
        <v>357</v>
      </c>
      <c r="B245" s="72" t="s">
        <v>370</v>
      </c>
      <c r="C245" s="73"/>
      <c r="D245" s="38" t="str">
        <f aca="false">IF(L245=L$22,L$21,IF(M245=M$22,M$21,K245))</f>
        <v>M3</v>
      </c>
      <c r="E245" s="80" t="n">
        <f aca="false">Q245</f>
        <v>1025</v>
      </c>
      <c r="F245" s="21"/>
      <c r="G245" s="75" t="n">
        <f aca="false">R245</f>
        <v>0.6</v>
      </c>
      <c r="H245" s="75" t="n">
        <f aca="false">G245*C245</f>
        <v>0</v>
      </c>
      <c r="I245" s="1" t="s">
        <v>359</v>
      </c>
      <c r="K245" s="76" t="s">
        <v>325</v>
      </c>
      <c r="L245" s="40"/>
      <c r="M245" s="76"/>
      <c r="N245" s="76" t="n">
        <v>1025</v>
      </c>
      <c r="O245" s="77" t="n">
        <f aca="false">IF(AND(L245="",M245=""),N245,"")</f>
        <v>1025</v>
      </c>
      <c r="P245" s="1" t="n">
        <f aca="false">VLOOKUP("CTR"&amp;N245,Cumul_par_Code_tarifaire!B$3:K$1003,2,0)</f>
        <v>0</v>
      </c>
      <c r="Q245" s="1" t="n">
        <f aca="false">IF(L245&lt;&gt;"",L$20,IF(M245&lt;&gt;"",M$20,VLOOKUP("CTR"&amp;N245,Cumul_par_Code_tarifaire!B$3:K$1003,9,0)))</f>
        <v>1025</v>
      </c>
      <c r="R245" s="1" t="n">
        <f aca="false">IF(OR(L245&lt;&gt;"",M245&lt;&gt;""),R$21,VLOOKUP("CTR"&amp;N245,Cumul_par_Code_tarifaire!B$3:K$1003,10,0))</f>
        <v>0.6</v>
      </c>
    </row>
    <row r="246" customFormat="false" ht="12.8" hidden="false" customHeight="false" outlineLevel="0" collapsed="false">
      <c r="A246" s="71" t="s">
        <v>371</v>
      </c>
      <c r="B246" s="72" t="s">
        <v>372</v>
      </c>
      <c r="C246" s="73"/>
      <c r="D246" s="38" t="str">
        <f aca="false">IF(L246=L$22,L$21,IF(M246=M$22,M$21,K246))</f>
        <v>G11</v>
      </c>
      <c r="E246" s="80" t="n">
        <f aca="false">Q246</f>
        <v>1107</v>
      </c>
      <c r="F246" s="21"/>
      <c r="G246" s="75" t="n">
        <f aca="false">R246</f>
        <v>5</v>
      </c>
      <c r="H246" s="75" t="n">
        <f aca="false">G246*C246</f>
        <v>0</v>
      </c>
      <c r="I246" s="1" t="s">
        <v>329</v>
      </c>
      <c r="K246" s="76" t="s">
        <v>265</v>
      </c>
      <c r="L246" s="40"/>
      <c r="M246" s="76"/>
      <c r="N246" s="76" t="n">
        <v>1107</v>
      </c>
      <c r="O246" s="77" t="n">
        <f aca="false">IF(AND(L246="",M246=""),N246,"")</f>
        <v>1107</v>
      </c>
      <c r="P246" s="1" t="n">
        <f aca="false">VLOOKUP("CTR"&amp;N246,Cumul_par_Code_tarifaire!B$3:K$1003,2,0)</f>
        <v>0</v>
      </c>
      <c r="Q246" s="1" t="n">
        <f aca="false">IF(L246&lt;&gt;"",L$20,IF(M246&lt;&gt;"",M$20,VLOOKUP("CTR"&amp;N246,Cumul_par_Code_tarifaire!B$3:K$1003,9,0)))</f>
        <v>1107</v>
      </c>
      <c r="R246" s="1" t="n">
        <f aca="false">IF(OR(L246&lt;&gt;"",M246&lt;&gt;""),R$21,VLOOKUP("CTR"&amp;N246,Cumul_par_Code_tarifaire!B$3:K$1003,10,0))</f>
        <v>5</v>
      </c>
    </row>
    <row r="247" customFormat="false" ht="12.8" hidden="true" customHeight="false" outlineLevel="0" collapsed="false">
      <c r="A247" s="71" t="s">
        <v>371</v>
      </c>
      <c r="B247" s="72" t="s">
        <v>373</v>
      </c>
      <c r="C247" s="73"/>
      <c r="D247" s="38" t="str">
        <f aca="false">IF(L247=L$22,L$21,IF(M247=M$22,M$21,K247))</f>
        <v>NC</v>
      </c>
      <c r="E247" s="80" t="str">
        <f aca="false">Q247</f>
        <v>Nous Consulter</v>
      </c>
      <c r="F247" s="21"/>
      <c r="G247" s="75" t="n">
        <f aca="false">R247</f>
        <v>0</v>
      </c>
      <c r="H247" s="75" t="n">
        <f aca="false">G247*C247</f>
        <v>0</v>
      </c>
      <c r="I247" s="1" t="s">
        <v>329</v>
      </c>
      <c r="K247" s="76" t="s">
        <v>265</v>
      </c>
      <c r="L247" s="40"/>
      <c r="M247" s="76" t="s">
        <v>35</v>
      </c>
      <c r="N247" s="76" t="n">
        <v>1107</v>
      </c>
      <c r="O247" s="77" t="str">
        <f aca="false">IF(AND(L247="",M247=""),N247,"")</f>
        <v/>
      </c>
      <c r="P247" s="1" t="n">
        <f aca="false">VLOOKUP("CTR"&amp;N247,Cumul_par_Code_tarifaire!B$3:K$1003,2,0)</f>
        <v>0</v>
      </c>
      <c r="Q247" s="1" t="str">
        <f aca="false">IF(L247&lt;&gt;"",L$20,IF(M247&lt;&gt;"",M$20,VLOOKUP("CTR"&amp;N247,Cumul_par_Code_tarifaire!B$3:K$1003,9,0)))</f>
        <v>Nous Consulter</v>
      </c>
      <c r="R247" s="1" t="n">
        <f aca="false">IF(OR(L247&lt;&gt;"",M247&lt;&gt;""),R$21,VLOOKUP("CTR"&amp;N247,Cumul_par_Code_tarifaire!B$3:K$1003,10,0))</f>
        <v>0</v>
      </c>
    </row>
    <row r="248" customFormat="false" ht="12.8" hidden="false" customHeight="false" outlineLevel="0" collapsed="false">
      <c r="A248" s="71" t="s">
        <v>371</v>
      </c>
      <c r="B248" s="72" t="s">
        <v>374</v>
      </c>
      <c r="C248" s="73"/>
      <c r="D248" s="38" t="str">
        <f aca="false">IF(L248=L$22,L$21,IF(M248=M$22,M$21,K248))</f>
        <v>G11</v>
      </c>
      <c r="E248" s="80" t="n">
        <f aca="false">Q248</f>
        <v>1107</v>
      </c>
      <c r="F248" s="21"/>
      <c r="G248" s="75" t="n">
        <f aca="false">R248</f>
        <v>5</v>
      </c>
      <c r="H248" s="75" t="n">
        <f aca="false">G248*C248</f>
        <v>0</v>
      </c>
      <c r="I248" s="1" t="s">
        <v>329</v>
      </c>
      <c r="K248" s="76" t="s">
        <v>265</v>
      </c>
      <c r="L248" s="40"/>
      <c r="M248" s="76"/>
      <c r="N248" s="76" t="n">
        <v>1107</v>
      </c>
      <c r="O248" s="77" t="n">
        <f aca="false">IF(AND(L248="",M248=""),N248,"")</f>
        <v>1107</v>
      </c>
      <c r="P248" s="1" t="n">
        <f aca="false">VLOOKUP("CTR"&amp;N248,Cumul_par_Code_tarifaire!B$3:K$1003,2,0)</f>
        <v>0</v>
      </c>
      <c r="Q248" s="1" t="n">
        <f aca="false">IF(L248&lt;&gt;"",L$20,IF(M248&lt;&gt;"",M$20,VLOOKUP("CTR"&amp;N248,Cumul_par_Code_tarifaire!B$3:K$1003,9,0)))</f>
        <v>1107</v>
      </c>
      <c r="R248" s="1" t="n">
        <f aca="false">IF(OR(L248&lt;&gt;"",M248&lt;&gt;""),R$21,VLOOKUP("CTR"&amp;N248,Cumul_par_Code_tarifaire!B$3:K$1003,10,0))</f>
        <v>5</v>
      </c>
    </row>
    <row r="249" customFormat="false" ht="12.8" hidden="true" customHeight="false" outlineLevel="0" collapsed="false">
      <c r="A249" s="71" t="s">
        <v>371</v>
      </c>
      <c r="B249" s="72" t="s">
        <v>375</v>
      </c>
      <c r="C249" s="73"/>
      <c r="D249" s="38" t="str">
        <f aca="false">IF(L249=L$22,L$21,IF(M249=M$22,M$21,K249))</f>
        <v>non dispo 2025</v>
      </c>
      <c r="E249" s="80" t="str">
        <f aca="false">Q249</f>
        <v>Nous Consulter</v>
      </c>
      <c r="F249" s="21"/>
      <c r="G249" s="75" t="n">
        <f aca="false">R249</f>
        <v>0</v>
      </c>
      <c r="H249" s="75" t="n">
        <f aca="false">G249*C249</f>
        <v>0</v>
      </c>
      <c r="I249" s="1" t="s">
        <v>329</v>
      </c>
      <c r="K249" s="76" t="s">
        <v>265</v>
      </c>
      <c r="L249" s="40" t="s">
        <v>34</v>
      </c>
      <c r="M249" s="76"/>
      <c r="N249" s="76" t="n">
        <v>1107</v>
      </c>
      <c r="O249" s="77" t="str">
        <f aca="false">IF(AND(L249="",M249=""),N249,"")</f>
        <v/>
      </c>
      <c r="P249" s="1" t="n">
        <f aca="false">VLOOKUP("CTR"&amp;N249,Cumul_par_Code_tarifaire!B$3:K$1003,2,0)</f>
        <v>0</v>
      </c>
      <c r="Q249" s="1" t="str">
        <f aca="false">IF(L249&lt;&gt;"",L$20,IF(M249&lt;&gt;"",M$20,VLOOKUP("CTR"&amp;N249,Cumul_par_Code_tarifaire!B$3:K$1003,9,0)))</f>
        <v>Nous Consulter</v>
      </c>
      <c r="R249" s="1" t="n">
        <f aca="false">IF(OR(L249&lt;&gt;"",M249&lt;&gt;""),R$21,VLOOKUP("CTR"&amp;N249,Cumul_par_Code_tarifaire!B$3:K$1003,10,0))</f>
        <v>0</v>
      </c>
      <c r="S249" s="1"/>
      <c r="T249" s="5"/>
      <c r="U249" s="5"/>
    </row>
    <row r="250" customFormat="false" ht="12.8" hidden="false" customHeight="false" outlineLevel="0" collapsed="false">
      <c r="A250" s="71" t="s">
        <v>376</v>
      </c>
      <c r="B250" s="72" t="s">
        <v>377</v>
      </c>
      <c r="C250" s="73"/>
      <c r="D250" s="38" t="str">
        <f aca="false">IF(L250=L$22,L$21,IF(M250=M$22,M$21,K250))</f>
        <v>M3</v>
      </c>
      <c r="E250" s="80" t="n">
        <f aca="false">Q250</f>
        <v>1024</v>
      </c>
      <c r="F250" s="21"/>
      <c r="G250" s="75" t="n">
        <f aca="false">R250</f>
        <v>1</v>
      </c>
      <c r="H250" s="75" t="n">
        <f aca="false">G250*C250</f>
        <v>0</v>
      </c>
      <c r="I250" s="1" t="s">
        <v>324</v>
      </c>
      <c r="K250" s="76" t="s">
        <v>325</v>
      </c>
      <c r="L250" s="40"/>
      <c r="M250" s="76"/>
      <c r="N250" s="76" t="n">
        <v>1024</v>
      </c>
      <c r="O250" s="77" t="n">
        <f aca="false">IF(AND(L250="",M250=""),N250,"")</f>
        <v>1024</v>
      </c>
      <c r="P250" s="1" t="n">
        <f aca="false">VLOOKUP("CTR"&amp;N250,Cumul_par_Code_tarifaire!B$3:K$1003,2,0)</f>
        <v>0</v>
      </c>
      <c r="Q250" s="1" t="n">
        <f aca="false">IF(L250&lt;&gt;"",L$20,IF(M250&lt;&gt;"",M$20,VLOOKUP("CTR"&amp;N250,Cumul_par_Code_tarifaire!B$3:K$1003,9,0)))</f>
        <v>1024</v>
      </c>
      <c r="R250" s="1" t="n">
        <f aca="false">IF(OR(L250&lt;&gt;"",M250&lt;&gt;""),R$21,VLOOKUP("CTR"&amp;N250,Cumul_par_Code_tarifaire!B$3:K$1003,10,0))</f>
        <v>1</v>
      </c>
    </row>
    <row r="251" customFormat="false" ht="12.8" hidden="false" customHeight="false" outlineLevel="0" collapsed="false">
      <c r="A251" s="71" t="s">
        <v>378</v>
      </c>
      <c r="B251" s="72" t="s">
        <v>379</v>
      </c>
      <c r="C251" s="73"/>
      <c r="D251" s="38" t="str">
        <f aca="false">IF(L251=L$22,L$21,IF(M251=M$22,M$21,K251))</f>
        <v>M3</v>
      </c>
      <c r="E251" s="80" t="n">
        <f aca="false">Q251</f>
        <v>1024</v>
      </c>
      <c r="F251" s="21"/>
      <c r="G251" s="75" t="n">
        <f aca="false">R251</f>
        <v>1</v>
      </c>
      <c r="H251" s="75" t="n">
        <f aca="false">G251*C251</f>
        <v>0</v>
      </c>
      <c r="I251" s="1" t="s">
        <v>324</v>
      </c>
      <c r="K251" s="76" t="s">
        <v>325</v>
      </c>
      <c r="L251" s="40"/>
      <c r="M251" s="76"/>
      <c r="N251" s="76" t="n">
        <v>1024</v>
      </c>
      <c r="O251" s="77" t="n">
        <f aca="false">IF(AND(L251="",M251=""),N251,"")</f>
        <v>1024</v>
      </c>
      <c r="P251" s="1" t="n">
        <f aca="false">VLOOKUP("CTR"&amp;N251,Cumul_par_Code_tarifaire!B$3:K$1003,2,0)</f>
        <v>0</v>
      </c>
      <c r="Q251" s="1" t="n">
        <f aca="false">IF(L251&lt;&gt;"",L$20,IF(M251&lt;&gt;"",M$20,VLOOKUP("CTR"&amp;N251,Cumul_par_Code_tarifaire!B$3:K$1003,9,0)))</f>
        <v>1024</v>
      </c>
      <c r="R251" s="1" t="n">
        <f aca="false">IF(OR(L251&lt;&gt;"",M251&lt;&gt;""),R$21,VLOOKUP("CTR"&amp;N251,Cumul_par_Code_tarifaire!B$3:K$1003,10,0))</f>
        <v>1</v>
      </c>
    </row>
    <row r="252" customFormat="false" ht="12.8" hidden="false" customHeight="false" outlineLevel="0" collapsed="false">
      <c r="A252" s="71" t="s">
        <v>380</v>
      </c>
      <c r="B252" s="72" t="s">
        <v>381</v>
      </c>
      <c r="C252" s="73"/>
      <c r="D252" s="38" t="str">
        <f aca="false">IF(L252=L$22,L$21,IF(M252=M$22,M$21,K252))</f>
        <v>M3</v>
      </c>
      <c r="E252" s="80" t="n">
        <f aca="false">Q252</f>
        <v>1024</v>
      </c>
      <c r="F252" s="21"/>
      <c r="G252" s="75" t="n">
        <f aca="false">R252</f>
        <v>1</v>
      </c>
      <c r="H252" s="75" t="n">
        <f aca="false">G252*C252</f>
        <v>0</v>
      </c>
      <c r="I252" s="1" t="s">
        <v>324</v>
      </c>
      <c r="K252" s="76" t="s">
        <v>325</v>
      </c>
      <c r="L252" s="40"/>
      <c r="M252" s="76"/>
      <c r="N252" s="76" t="n">
        <v>1024</v>
      </c>
      <c r="O252" s="77" t="n">
        <f aca="false">IF(AND(L252="",M252=""),N252,"")</f>
        <v>1024</v>
      </c>
      <c r="P252" s="1" t="n">
        <f aca="false">VLOOKUP("CTR"&amp;N252,Cumul_par_Code_tarifaire!B$3:K$1003,2,0)</f>
        <v>0</v>
      </c>
      <c r="Q252" s="1" t="n">
        <f aca="false">IF(L252&lt;&gt;"",L$20,IF(M252&lt;&gt;"",M$20,VLOOKUP("CTR"&amp;N252,Cumul_par_Code_tarifaire!B$3:K$1003,9,0)))</f>
        <v>1024</v>
      </c>
      <c r="R252" s="1" t="n">
        <f aca="false">IF(OR(L252&lt;&gt;"",M252&lt;&gt;""),R$21,VLOOKUP("CTR"&amp;N252,Cumul_par_Code_tarifaire!B$3:K$1003,10,0))</f>
        <v>1</v>
      </c>
    </row>
    <row r="253" customFormat="false" ht="12.8" hidden="false" customHeight="false" outlineLevel="0" collapsed="false">
      <c r="A253" s="71" t="s">
        <v>382</v>
      </c>
      <c r="B253" s="72" t="s">
        <v>383</v>
      </c>
      <c r="C253" s="73"/>
      <c r="D253" s="38" t="str">
        <f aca="false">IF(L253=L$22,L$21,IF(M253=M$22,M$21,K253))</f>
        <v>M3</v>
      </c>
      <c r="E253" s="80" t="n">
        <f aca="false">Q253</f>
        <v>1025</v>
      </c>
      <c r="F253" s="21"/>
      <c r="G253" s="75" t="n">
        <f aca="false">R253</f>
        <v>0.6</v>
      </c>
      <c r="H253" s="75" t="n">
        <f aca="false">G253*C253</f>
        <v>0</v>
      </c>
      <c r="I253" s="1" t="s">
        <v>359</v>
      </c>
      <c r="K253" s="76" t="s">
        <v>325</v>
      </c>
      <c r="L253" s="40"/>
      <c r="M253" s="76"/>
      <c r="N253" s="76" t="n">
        <v>1025</v>
      </c>
      <c r="O253" s="77" t="n">
        <f aca="false">IF(AND(L253="",M253=""),N253,"")</f>
        <v>1025</v>
      </c>
      <c r="P253" s="1" t="n">
        <f aca="false">VLOOKUP("CTR"&amp;N253,Cumul_par_Code_tarifaire!B$3:K$1003,2,0)</f>
        <v>0</v>
      </c>
      <c r="Q253" s="1" t="n">
        <f aca="false">IF(L253&lt;&gt;"",L$20,IF(M253&lt;&gt;"",M$20,VLOOKUP("CTR"&amp;N253,Cumul_par_Code_tarifaire!B$3:K$1003,9,0)))</f>
        <v>1025</v>
      </c>
      <c r="R253" s="1" t="n">
        <f aca="false">IF(OR(L253&lt;&gt;"",M253&lt;&gt;""),R$21,VLOOKUP("CTR"&amp;N253,Cumul_par_Code_tarifaire!B$3:K$1003,10,0))</f>
        <v>0.6</v>
      </c>
    </row>
    <row r="254" customFormat="false" ht="12.8" hidden="true" customHeight="false" outlineLevel="0" collapsed="false">
      <c r="A254" s="71" t="s">
        <v>77</v>
      </c>
      <c r="B254" s="72" t="s">
        <v>384</v>
      </c>
      <c r="C254" s="73"/>
      <c r="D254" s="38" t="str">
        <f aca="false">IF(L254=L$22,L$21,IF(M254=M$22,M$21,K254))</f>
        <v>NC</v>
      </c>
      <c r="E254" s="80" t="str">
        <f aca="false">Q254</f>
        <v>Nous Consulter</v>
      </c>
      <c r="F254" s="21"/>
      <c r="G254" s="75" t="n">
        <f aca="false">R254</f>
        <v>0</v>
      </c>
      <c r="H254" s="75" t="n">
        <f aca="false">G254*C254</f>
        <v>0</v>
      </c>
      <c r="I254" s="1" t="s">
        <v>359</v>
      </c>
      <c r="K254" s="76" t="s">
        <v>325</v>
      </c>
      <c r="L254" s="40"/>
      <c r="M254" s="76" t="s">
        <v>35</v>
      </c>
      <c r="N254" s="76" t="n">
        <v>1025</v>
      </c>
      <c r="O254" s="77" t="str">
        <f aca="false">IF(AND(L254="",M254=""),N254,"")</f>
        <v/>
      </c>
      <c r="P254" s="1" t="n">
        <f aca="false">VLOOKUP("CTR"&amp;N254,Cumul_par_Code_tarifaire!B$3:K$1003,2,0)</f>
        <v>0</v>
      </c>
      <c r="Q254" s="1" t="str">
        <f aca="false">IF(L254&lt;&gt;"",L$20,IF(M254&lt;&gt;"",M$20,VLOOKUP("CTR"&amp;N254,Cumul_par_Code_tarifaire!B$3:K$1003,9,0)))</f>
        <v>Nous Consulter</v>
      </c>
      <c r="R254" s="1" t="n">
        <f aca="false">IF(OR(L254&lt;&gt;"",M254&lt;&gt;""),R$21,VLOOKUP("CTR"&amp;N254,Cumul_par_Code_tarifaire!B$3:K$1003,10,0))</f>
        <v>0</v>
      </c>
    </row>
    <row r="255" customFormat="false" ht="12.8" hidden="false" customHeight="false" outlineLevel="0" collapsed="false">
      <c r="A255" s="71" t="s">
        <v>385</v>
      </c>
      <c r="B255" s="72" t="s">
        <v>386</v>
      </c>
      <c r="C255" s="73"/>
      <c r="D255" s="38" t="str">
        <f aca="false">IF(L255=L$22,L$21,IF(M255=M$22,M$21,K255))</f>
        <v>M3</v>
      </c>
      <c r="E255" s="80" t="n">
        <f aca="false">Q255</f>
        <v>1027</v>
      </c>
      <c r="F255" s="21"/>
      <c r="G255" s="75" t="n">
        <f aca="false">R255</f>
        <v>0.35</v>
      </c>
      <c r="H255" s="75" t="n">
        <f aca="false">G255*C255</f>
        <v>0</v>
      </c>
      <c r="I255" s="1" t="s">
        <v>387</v>
      </c>
      <c r="K255" s="76" t="s">
        <v>325</v>
      </c>
      <c r="L255" s="40"/>
      <c r="M255" s="76"/>
      <c r="N255" s="76" t="n">
        <v>1027</v>
      </c>
      <c r="O255" s="77" t="n">
        <f aca="false">IF(AND(L255="",M255=""),N255,"")</f>
        <v>1027</v>
      </c>
      <c r="P255" s="1" t="n">
        <f aca="false">VLOOKUP("CTR"&amp;N255,Cumul_par_Code_tarifaire!B$3:K$1003,2,0)</f>
        <v>0</v>
      </c>
      <c r="Q255" s="1" t="n">
        <f aca="false">IF(L255&lt;&gt;"",L$20,IF(M255&lt;&gt;"",M$20,VLOOKUP("CTR"&amp;N255,Cumul_par_Code_tarifaire!B$3:K$1003,9,0)))</f>
        <v>1027</v>
      </c>
      <c r="R255" s="1" t="n">
        <f aca="false">IF(OR(L255&lt;&gt;"",M255&lt;&gt;""),R$21,VLOOKUP("CTR"&amp;N255,Cumul_par_Code_tarifaire!B$3:K$1003,10,0))</f>
        <v>0.35</v>
      </c>
    </row>
    <row r="256" customFormat="false" ht="12.8" hidden="true" customHeight="false" outlineLevel="0" collapsed="false">
      <c r="A256" s="71" t="s">
        <v>385</v>
      </c>
      <c r="B256" s="72" t="s">
        <v>388</v>
      </c>
      <c r="C256" s="73"/>
      <c r="D256" s="38" t="str">
        <f aca="false">IF(L256=L$22,L$21,IF(M256=M$22,M$21,K256))</f>
        <v>non dispo 2025</v>
      </c>
      <c r="E256" s="80" t="str">
        <f aca="false">Q256</f>
        <v>Nous Consulter</v>
      </c>
      <c r="F256" s="21"/>
      <c r="G256" s="75" t="n">
        <f aca="false">R256</f>
        <v>0</v>
      </c>
      <c r="H256" s="75" t="n">
        <f aca="false">G256*C256</f>
        <v>0</v>
      </c>
      <c r="I256" s="1" t="s">
        <v>387</v>
      </c>
      <c r="K256" s="76" t="s">
        <v>325</v>
      </c>
      <c r="L256" s="40" t="s">
        <v>34</v>
      </c>
      <c r="M256" s="76" t="s">
        <v>35</v>
      </c>
      <c r="N256" s="76" t="n">
        <v>1027</v>
      </c>
      <c r="O256" s="77" t="str">
        <f aca="false">IF(AND(L256="",M256=""),N256,"")</f>
        <v/>
      </c>
      <c r="P256" s="1" t="n">
        <f aca="false">VLOOKUP("CTR"&amp;N256,Cumul_par_Code_tarifaire!B$3:K$1003,2,0)</f>
        <v>0</v>
      </c>
      <c r="Q256" s="1" t="str">
        <f aca="false">IF(L256&lt;&gt;"",L$20,IF(M256&lt;&gt;"",M$20,VLOOKUP("CTR"&amp;N256,Cumul_par_Code_tarifaire!B$3:K$1003,9,0)))</f>
        <v>Nous Consulter</v>
      </c>
      <c r="R256" s="1" t="n">
        <f aca="false">IF(OR(L256&lt;&gt;"",M256&lt;&gt;""),R$21,VLOOKUP("CTR"&amp;N256,Cumul_par_Code_tarifaire!B$3:K$1003,10,0))</f>
        <v>0</v>
      </c>
      <c r="S256" s="1"/>
      <c r="T256" s="5"/>
      <c r="U256" s="5"/>
    </row>
    <row r="257" customFormat="false" ht="12.8" hidden="false" customHeight="false" outlineLevel="0" collapsed="false">
      <c r="A257" s="71" t="s">
        <v>389</v>
      </c>
      <c r="B257" s="72" t="s">
        <v>390</v>
      </c>
      <c r="C257" s="73"/>
      <c r="D257" s="38" t="str">
        <f aca="false">IF(L257=L$22,L$21,IF(M257=M$22,M$21,K257))</f>
        <v>M3</v>
      </c>
      <c r="E257" s="80" t="n">
        <f aca="false">Q257</f>
        <v>1027</v>
      </c>
      <c r="F257" s="21"/>
      <c r="G257" s="75" t="n">
        <f aca="false">R257</f>
        <v>0.35</v>
      </c>
      <c r="H257" s="75" t="n">
        <f aca="false">G257*C257</f>
        <v>0</v>
      </c>
      <c r="I257" s="1" t="s">
        <v>387</v>
      </c>
      <c r="K257" s="76" t="s">
        <v>325</v>
      </c>
      <c r="L257" s="40"/>
      <c r="M257" s="76"/>
      <c r="N257" s="76" t="n">
        <v>1027</v>
      </c>
      <c r="O257" s="77" t="n">
        <f aca="false">IF(AND(L257="",M257=""),N257,"")</f>
        <v>1027</v>
      </c>
      <c r="P257" s="1" t="n">
        <f aca="false">VLOOKUP("CTR"&amp;N257,Cumul_par_Code_tarifaire!B$3:K$1003,2,0)</f>
        <v>0</v>
      </c>
      <c r="Q257" s="1" t="n">
        <f aca="false">IF(L257&lt;&gt;"",L$20,IF(M257&lt;&gt;"",M$20,VLOOKUP("CTR"&amp;N257,Cumul_par_Code_tarifaire!B$3:K$1003,9,0)))</f>
        <v>1027</v>
      </c>
      <c r="R257" s="1" t="n">
        <f aca="false">IF(OR(L257&lt;&gt;"",M257&lt;&gt;""),R$21,VLOOKUP("CTR"&amp;N257,Cumul_par_Code_tarifaire!B$3:K$1003,10,0))</f>
        <v>0.35</v>
      </c>
    </row>
    <row r="258" customFormat="false" ht="12.8" hidden="false" customHeight="false" outlineLevel="0" collapsed="false">
      <c r="A258" s="71" t="s">
        <v>389</v>
      </c>
      <c r="B258" s="72" t="s">
        <v>391</v>
      </c>
      <c r="C258" s="73"/>
      <c r="D258" s="38" t="str">
        <f aca="false">IF(L258=L$22,L$21,IF(M258=M$22,M$21,K258))</f>
        <v>M3</v>
      </c>
      <c r="E258" s="80" t="n">
        <f aca="false">Q258</f>
        <v>1027</v>
      </c>
      <c r="F258" s="21"/>
      <c r="G258" s="75" t="n">
        <f aca="false">R258</f>
        <v>0.35</v>
      </c>
      <c r="H258" s="75" t="n">
        <f aca="false">G258*C258</f>
        <v>0</v>
      </c>
      <c r="I258" s="1" t="s">
        <v>387</v>
      </c>
      <c r="K258" s="76" t="s">
        <v>325</v>
      </c>
      <c r="L258" s="40"/>
      <c r="M258" s="76"/>
      <c r="N258" s="76" t="n">
        <v>1027</v>
      </c>
      <c r="O258" s="77" t="n">
        <f aca="false">IF(AND(L258="",M258=""),N258,"")</f>
        <v>1027</v>
      </c>
      <c r="P258" s="1" t="n">
        <f aca="false">VLOOKUP("CTR"&amp;N258,Cumul_par_Code_tarifaire!B$3:K$1003,2,0)</f>
        <v>0</v>
      </c>
      <c r="Q258" s="1" t="n">
        <f aca="false">IF(L258&lt;&gt;"",L$20,IF(M258&lt;&gt;"",M$20,VLOOKUP("CTR"&amp;N258,Cumul_par_Code_tarifaire!B$3:K$1003,9,0)))</f>
        <v>1027</v>
      </c>
      <c r="R258" s="1" t="n">
        <f aca="false">IF(OR(L258&lt;&gt;"",M258&lt;&gt;""),R$21,VLOOKUP("CTR"&amp;N258,Cumul_par_Code_tarifaire!B$3:K$1003,10,0))</f>
        <v>0.35</v>
      </c>
    </row>
    <row r="259" customFormat="false" ht="12.8" hidden="false" customHeight="false" outlineLevel="0" collapsed="false">
      <c r="A259" s="71" t="s">
        <v>389</v>
      </c>
      <c r="B259" s="72" t="s">
        <v>392</v>
      </c>
      <c r="C259" s="73"/>
      <c r="D259" s="38" t="str">
        <f aca="false">IF(L259=L$22,L$21,IF(M259=M$22,M$21,K259))</f>
        <v>M3</v>
      </c>
      <c r="E259" s="80" t="n">
        <f aca="false">Q259</f>
        <v>1027</v>
      </c>
      <c r="F259" s="21"/>
      <c r="G259" s="75" t="n">
        <f aca="false">R259</f>
        <v>0.35</v>
      </c>
      <c r="H259" s="75" t="n">
        <f aca="false">G259*C259</f>
        <v>0</v>
      </c>
      <c r="I259" s="1" t="s">
        <v>387</v>
      </c>
      <c r="K259" s="76" t="s">
        <v>325</v>
      </c>
      <c r="L259" s="40"/>
      <c r="M259" s="76"/>
      <c r="N259" s="76" t="n">
        <v>1027</v>
      </c>
      <c r="O259" s="77" t="n">
        <f aca="false">IF(AND(L259="",M259=""),N259,"")</f>
        <v>1027</v>
      </c>
      <c r="P259" s="1" t="n">
        <f aca="false">VLOOKUP("CTR"&amp;N259,Cumul_par_Code_tarifaire!B$3:K$1003,2,0)</f>
        <v>0</v>
      </c>
      <c r="Q259" s="1" t="n">
        <f aca="false">IF(L259&lt;&gt;"",L$20,IF(M259&lt;&gt;"",M$20,VLOOKUP("CTR"&amp;N259,Cumul_par_Code_tarifaire!B$3:K$1003,9,0)))</f>
        <v>1027</v>
      </c>
      <c r="R259" s="1" t="n">
        <f aca="false">IF(OR(L259&lt;&gt;"",M259&lt;&gt;""),R$21,VLOOKUP("CTR"&amp;N259,Cumul_par_Code_tarifaire!B$3:K$1003,10,0))</f>
        <v>0.35</v>
      </c>
    </row>
    <row r="260" customFormat="false" ht="22.35" hidden="false" customHeight="false" outlineLevel="0" collapsed="false">
      <c r="A260" s="71" t="s">
        <v>393</v>
      </c>
      <c r="B260" s="72" t="s">
        <v>394</v>
      </c>
      <c r="C260" s="73"/>
      <c r="D260" s="38" t="str">
        <f aca="false">IF(L260=L$22,L$21,IF(M260=M$22,M$21,K260))</f>
        <v>M3</v>
      </c>
      <c r="E260" s="80" t="n">
        <f aca="false">Q260</f>
        <v>1027</v>
      </c>
      <c r="F260" s="21"/>
      <c r="G260" s="75" t="n">
        <f aca="false">R260</f>
        <v>0.35</v>
      </c>
      <c r="H260" s="75" t="n">
        <f aca="false">G260*C260</f>
        <v>0</v>
      </c>
      <c r="I260" s="1" t="s">
        <v>387</v>
      </c>
      <c r="K260" s="76" t="s">
        <v>325</v>
      </c>
      <c r="L260" s="40"/>
      <c r="M260" s="76"/>
      <c r="N260" s="76" t="n">
        <v>1027</v>
      </c>
      <c r="O260" s="77" t="n">
        <f aca="false">IF(AND(L260="",M260=""),N260,"")</f>
        <v>1027</v>
      </c>
      <c r="P260" s="1" t="n">
        <f aca="false">VLOOKUP("CTR"&amp;N260,Cumul_par_Code_tarifaire!B$3:K$1003,2,0)</f>
        <v>0</v>
      </c>
      <c r="Q260" s="1" t="n">
        <f aca="false">IF(L260&lt;&gt;"",L$20,IF(M260&lt;&gt;"",M$20,VLOOKUP("CTR"&amp;N260,Cumul_par_Code_tarifaire!B$3:K$1003,9,0)))</f>
        <v>1027</v>
      </c>
      <c r="R260" s="1" t="n">
        <f aca="false">IF(OR(L260&lt;&gt;"",M260&lt;&gt;""),R$21,VLOOKUP("CTR"&amp;N260,Cumul_par_Code_tarifaire!B$3:K$1003,10,0))</f>
        <v>0.35</v>
      </c>
    </row>
    <row r="261" customFormat="false" ht="22.35" hidden="false" customHeight="false" outlineLevel="0" collapsed="false">
      <c r="A261" s="71" t="s">
        <v>393</v>
      </c>
      <c r="B261" s="72" t="s">
        <v>395</v>
      </c>
      <c r="C261" s="73"/>
      <c r="D261" s="38" t="str">
        <f aca="false">IF(L261=L$22,L$21,IF(M261=M$22,M$21,K261))</f>
        <v>M3</v>
      </c>
      <c r="E261" s="80" t="n">
        <f aca="false">Q261</f>
        <v>1027</v>
      </c>
      <c r="F261" s="21"/>
      <c r="G261" s="75" t="n">
        <f aca="false">R261</f>
        <v>0.35</v>
      </c>
      <c r="H261" s="75" t="n">
        <f aca="false">G261*C261</f>
        <v>0</v>
      </c>
      <c r="I261" s="1" t="s">
        <v>387</v>
      </c>
      <c r="K261" s="76" t="s">
        <v>325</v>
      </c>
      <c r="L261" s="40"/>
      <c r="M261" s="76"/>
      <c r="N261" s="76" t="n">
        <v>1027</v>
      </c>
      <c r="O261" s="77" t="n">
        <f aca="false">IF(AND(L261="",M261=""),N261,"")</f>
        <v>1027</v>
      </c>
      <c r="P261" s="1" t="n">
        <f aca="false">VLOOKUP("CTR"&amp;N261,Cumul_par_Code_tarifaire!B$3:K$1003,2,0)</f>
        <v>0</v>
      </c>
      <c r="Q261" s="1" t="n">
        <f aca="false">IF(L261&lt;&gt;"",L$20,IF(M261&lt;&gt;"",M$20,VLOOKUP("CTR"&amp;N261,Cumul_par_Code_tarifaire!B$3:K$1003,9,0)))</f>
        <v>1027</v>
      </c>
      <c r="R261" s="1" t="n">
        <f aca="false">IF(OR(L261&lt;&gt;"",M261&lt;&gt;""),R$21,VLOOKUP("CTR"&amp;N261,Cumul_par_Code_tarifaire!B$3:K$1003,10,0))</f>
        <v>0.35</v>
      </c>
    </row>
    <row r="262" customFormat="false" ht="22.35" hidden="false" customHeight="false" outlineLevel="0" collapsed="false">
      <c r="A262" s="71" t="s">
        <v>393</v>
      </c>
      <c r="B262" s="72" t="s">
        <v>396</v>
      </c>
      <c r="C262" s="73"/>
      <c r="D262" s="38" t="str">
        <f aca="false">IF(L262=L$22,L$21,IF(M262=M$22,M$21,K262))</f>
        <v>M3</v>
      </c>
      <c r="E262" s="80" t="n">
        <f aca="false">Q262</f>
        <v>1027</v>
      </c>
      <c r="F262" s="21"/>
      <c r="G262" s="75" t="n">
        <f aca="false">R262</f>
        <v>0.35</v>
      </c>
      <c r="H262" s="75" t="n">
        <f aca="false">G262*C262</f>
        <v>0</v>
      </c>
      <c r="I262" s="1" t="s">
        <v>387</v>
      </c>
      <c r="K262" s="76" t="s">
        <v>325</v>
      </c>
      <c r="L262" s="40"/>
      <c r="M262" s="76"/>
      <c r="N262" s="76" t="n">
        <v>1027</v>
      </c>
      <c r="O262" s="77" t="n">
        <f aca="false">IF(AND(L262="",M262=""),N262,"")</f>
        <v>1027</v>
      </c>
      <c r="P262" s="1" t="n">
        <f aca="false">VLOOKUP("CTR"&amp;N262,Cumul_par_Code_tarifaire!B$3:K$1003,2,0)</f>
        <v>0</v>
      </c>
      <c r="Q262" s="1" t="n">
        <f aca="false">IF(L262&lt;&gt;"",L$20,IF(M262&lt;&gt;"",M$20,VLOOKUP("CTR"&amp;N262,Cumul_par_Code_tarifaire!B$3:K$1003,9,0)))</f>
        <v>1027</v>
      </c>
      <c r="R262" s="1" t="n">
        <f aca="false">IF(OR(L262&lt;&gt;"",M262&lt;&gt;""),R$21,VLOOKUP("CTR"&amp;N262,Cumul_par_Code_tarifaire!B$3:K$1003,10,0))</f>
        <v>0.35</v>
      </c>
    </row>
    <row r="263" customFormat="false" ht="22.35" hidden="true" customHeight="false" outlineLevel="0" collapsed="false">
      <c r="A263" s="71" t="s">
        <v>393</v>
      </c>
      <c r="B263" s="72" t="s">
        <v>397</v>
      </c>
      <c r="C263" s="73"/>
      <c r="D263" s="38" t="str">
        <f aca="false">IF(L263=L$22,L$21,IF(M263=M$22,M$21,K263))</f>
        <v>NC</v>
      </c>
      <c r="E263" s="80" t="str">
        <f aca="false">Q263</f>
        <v>Nous Consulter</v>
      </c>
      <c r="F263" s="21"/>
      <c r="G263" s="75" t="n">
        <f aca="false">R263</f>
        <v>0</v>
      </c>
      <c r="H263" s="75" t="n">
        <f aca="false">G263*C263</f>
        <v>0</v>
      </c>
      <c r="I263" s="1" t="s">
        <v>387</v>
      </c>
      <c r="K263" s="76" t="s">
        <v>325</v>
      </c>
      <c r="L263" s="40"/>
      <c r="M263" s="76" t="s">
        <v>35</v>
      </c>
      <c r="N263" s="76" t="n">
        <v>1027</v>
      </c>
      <c r="O263" s="77" t="str">
        <f aca="false">IF(AND(L263="",M263=""),N263,"")</f>
        <v/>
      </c>
      <c r="P263" s="1" t="n">
        <f aca="false">VLOOKUP("CTR"&amp;N263,Cumul_par_Code_tarifaire!B$3:K$1003,2,0)</f>
        <v>0</v>
      </c>
      <c r="Q263" s="1" t="str">
        <f aca="false">IF(L263&lt;&gt;"",L$20,IF(M263&lt;&gt;"",M$20,VLOOKUP("CTR"&amp;N263,Cumul_par_Code_tarifaire!B$3:K$1003,9,0)))</f>
        <v>Nous Consulter</v>
      </c>
      <c r="R263" s="1" t="n">
        <f aca="false">IF(OR(L263&lt;&gt;"",M263&lt;&gt;""),R$21,VLOOKUP("CTR"&amp;N263,Cumul_par_Code_tarifaire!B$3:K$1003,10,0))</f>
        <v>0</v>
      </c>
    </row>
    <row r="264" customFormat="false" ht="22.35" hidden="false" customHeight="false" outlineLevel="0" collapsed="false">
      <c r="A264" s="71" t="s">
        <v>393</v>
      </c>
      <c r="B264" s="72" t="s">
        <v>398</v>
      </c>
      <c r="C264" s="73"/>
      <c r="D264" s="38" t="str">
        <f aca="false">IF(L264=L$22,L$21,IF(M264=M$22,M$21,K264))</f>
        <v>M3</v>
      </c>
      <c r="E264" s="80" t="n">
        <f aca="false">Q264</f>
        <v>1027</v>
      </c>
      <c r="F264" s="21"/>
      <c r="G264" s="75" t="n">
        <f aca="false">R264</f>
        <v>0.35</v>
      </c>
      <c r="H264" s="75" t="n">
        <f aca="false">G264*C264</f>
        <v>0</v>
      </c>
      <c r="I264" s="1" t="s">
        <v>387</v>
      </c>
      <c r="K264" s="76" t="s">
        <v>325</v>
      </c>
      <c r="L264" s="40"/>
      <c r="M264" s="76"/>
      <c r="N264" s="76" t="n">
        <v>1027</v>
      </c>
      <c r="O264" s="77" t="n">
        <f aca="false">IF(AND(L264="",M264=""),N264,"")</f>
        <v>1027</v>
      </c>
      <c r="P264" s="1" t="n">
        <f aca="false">VLOOKUP("CTR"&amp;N264,Cumul_par_Code_tarifaire!B$3:K$1003,2,0)</f>
        <v>0</v>
      </c>
      <c r="Q264" s="1" t="n">
        <f aca="false">IF(L264&lt;&gt;"",L$20,IF(M264&lt;&gt;"",M$20,VLOOKUP("CTR"&amp;N264,Cumul_par_Code_tarifaire!B$3:K$1003,9,0)))</f>
        <v>1027</v>
      </c>
      <c r="R264" s="1" t="n">
        <f aca="false">IF(OR(L264&lt;&gt;"",M264&lt;&gt;""),R$21,VLOOKUP("CTR"&amp;N264,Cumul_par_Code_tarifaire!B$3:K$1003,10,0))</f>
        <v>0.35</v>
      </c>
    </row>
    <row r="265" customFormat="false" ht="22.35" hidden="false" customHeight="false" outlineLevel="0" collapsed="false">
      <c r="A265" s="71" t="s">
        <v>399</v>
      </c>
      <c r="B265" s="72" t="s">
        <v>400</v>
      </c>
      <c r="C265" s="73"/>
      <c r="D265" s="38" t="str">
        <f aca="false">IF(L265=L$22,L$21,IF(M265=M$22,M$21,K265))</f>
        <v>M3</v>
      </c>
      <c r="E265" s="80" t="n">
        <f aca="false">Q265</f>
        <v>1027</v>
      </c>
      <c r="F265" s="21"/>
      <c r="G265" s="75" t="n">
        <f aca="false">R265</f>
        <v>0.35</v>
      </c>
      <c r="H265" s="75" t="n">
        <f aca="false">G265*C265</f>
        <v>0</v>
      </c>
      <c r="I265" s="1" t="s">
        <v>387</v>
      </c>
      <c r="K265" s="76" t="s">
        <v>325</v>
      </c>
      <c r="L265" s="40"/>
      <c r="M265" s="76"/>
      <c r="N265" s="76" t="n">
        <v>1027</v>
      </c>
      <c r="O265" s="77" t="n">
        <f aca="false">IF(AND(L265="",M265=""),N265,"")</f>
        <v>1027</v>
      </c>
      <c r="P265" s="1" t="n">
        <f aca="false">VLOOKUP("CTR"&amp;N265,Cumul_par_Code_tarifaire!B$3:K$1003,2,0)</f>
        <v>0</v>
      </c>
      <c r="Q265" s="1" t="n">
        <f aca="false">IF(L265&lt;&gt;"",L$20,IF(M265&lt;&gt;"",M$20,VLOOKUP("CTR"&amp;N265,Cumul_par_Code_tarifaire!B$3:K$1003,9,0)))</f>
        <v>1027</v>
      </c>
      <c r="R265" s="1" t="n">
        <f aca="false">IF(OR(L265&lt;&gt;"",M265&lt;&gt;""),R$21,VLOOKUP("CTR"&amp;N265,Cumul_par_Code_tarifaire!B$3:K$1003,10,0))</f>
        <v>0.35</v>
      </c>
    </row>
    <row r="266" customFormat="false" ht="22.35" hidden="false" customHeight="false" outlineLevel="0" collapsed="false">
      <c r="A266" s="71" t="s">
        <v>399</v>
      </c>
      <c r="B266" s="72" t="s">
        <v>401</v>
      </c>
      <c r="C266" s="73"/>
      <c r="D266" s="38" t="str">
        <f aca="false">IF(L266=L$22,L$21,IF(M266=M$22,M$21,K266))</f>
        <v>M3</v>
      </c>
      <c r="E266" s="80" t="n">
        <f aca="false">Q266</f>
        <v>1027</v>
      </c>
      <c r="F266" s="21"/>
      <c r="G266" s="75" t="n">
        <f aca="false">R266</f>
        <v>0.35</v>
      </c>
      <c r="H266" s="75" t="n">
        <f aca="false">G266*C266</f>
        <v>0</v>
      </c>
      <c r="I266" s="1" t="s">
        <v>387</v>
      </c>
      <c r="K266" s="76" t="s">
        <v>325</v>
      </c>
      <c r="L266" s="40"/>
      <c r="M266" s="76"/>
      <c r="N266" s="76" t="n">
        <v>1027</v>
      </c>
      <c r="O266" s="77" t="n">
        <f aca="false">IF(AND(L266="",M266=""),N266,"")</f>
        <v>1027</v>
      </c>
      <c r="P266" s="1" t="n">
        <f aca="false">VLOOKUP("CTR"&amp;N266,Cumul_par_Code_tarifaire!B$3:K$1003,2,0)</f>
        <v>0</v>
      </c>
      <c r="Q266" s="1" t="n">
        <f aca="false">IF(L266&lt;&gt;"",L$20,IF(M266&lt;&gt;"",M$20,VLOOKUP("CTR"&amp;N266,Cumul_par_Code_tarifaire!B$3:K$1003,9,0)))</f>
        <v>1027</v>
      </c>
      <c r="R266" s="1" t="n">
        <f aca="false">IF(OR(L266&lt;&gt;"",M266&lt;&gt;""),R$21,VLOOKUP("CTR"&amp;N266,Cumul_par_Code_tarifaire!B$3:K$1003,10,0))</f>
        <v>0.35</v>
      </c>
    </row>
    <row r="267" customFormat="false" ht="12.8" hidden="false" customHeight="false" outlineLevel="0" collapsed="false">
      <c r="A267" s="71" t="s">
        <v>402</v>
      </c>
      <c r="B267" s="72" t="s">
        <v>403</v>
      </c>
      <c r="C267" s="73"/>
      <c r="D267" s="38" t="str">
        <f aca="false">IF(L267=L$22,L$21,IF(M267=M$22,M$21,K267))</f>
        <v>M3</v>
      </c>
      <c r="E267" s="80" t="n">
        <f aca="false">Q267</f>
        <v>1024</v>
      </c>
      <c r="F267" s="21"/>
      <c r="G267" s="75" t="n">
        <f aca="false">R267</f>
        <v>1</v>
      </c>
      <c r="H267" s="75" t="n">
        <f aca="false">G267*C267</f>
        <v>0</v>
      </c>
      <c r="I267" s="1" t="s">
        <v>324</v>
      </c>
      <c r="K267" s="76" t="s">
        <v>325</v>
      </c>
      <c r="L267" s="40"/>
      <c r="M267" s="76"/>
      <c r="N267" s="76" t="n">
        <v>1024</v>
      </c>
      <c r="O267" s="77" t="n">
        <f aca="false">IF(AND(L267="",M267=""),N267,"")</f>
        <v>1024</v>
      </c>
      <c r="P267" s="1" t="n">
        <f aca="false">VLOOKUP("CTR"&amp;N267,Cumul_par_Code_tarifaire!B$3:K$1003,2,0)</f>
        <v>0</v>
      </c>
      <c r="Q267" s="1" t="n">
        <f aca="false">IF(L267&lt;&gt;"",L$20,IF(M267&lt;&gt;"",M$20,VLOOKUP("CTR"&amp;N267,Cumul_par_Code_tarifaire!B$3:K$1003,9,0)))</f>
        <v>1024</v>
      </c>
      <c r="R267" s="1" t="n">
        <f aca="false">IF(OR(L267&lt;&gt;"",M267&lt;&gt;""),R$21,VLOOKUP("CTR"&amp;N267,Cumul_par_Code_tarifaire!B$3:K$1003,10,0))</f>
        <v>1</v>
      </c>
    </row>
    <row r="268" customFormat="false" ht="12.8" hidden="false" customHeight="false" outlineLevel="0" collapsed="false">
      <c r="A268" s="71" t="s">
        <v>402</v>
      </c>
      <c r="B268" s="72" t="s">
        <v>404</v>
      </c>
      <c r="C268" s="73"/>
      <c r="D268" s="38" t="str">
        <f aca="false">IF(L268=L$22,L$21,IF(M268=M$22,M$21,K268))</f>
        <v>M3</v>
      </c>
      <c r="E268" s="80" t="n">
        <f aca="false">Q268</f>
        <v>1024</v>
      </c>
      <c r="F268" s="21"/>
      <c r="G268" s="75" t="n">
        <f aca="false">R268</f>
        <v>1</v>
      </c>
      <c r="H268" s="75" t="n">
        <f aca="false">G268*C268</f>
        <v>0</v>
      </c>
      <c r="I268" s="1" t="s">
        <v>324</v>
      </c>
      <c r="K268" s="76" t="s">
        <v>325</v>
      </c>
      <c r="L268" s="40"/>
      <c r="M268" s="76"/>
      <c r="N268" s="76" t="n">
        <v>1024</v>
      </c>
      <c r="O268" s="77" t="n">
        <f aca="false">IF(AND(L268="",M268=""),N268,"")</f>
        <v>1024</v>
      </c>
      <c r="P268" s="1" t="n">
        <f aca="false">VLOOKUP("CTR"&amp;N268,Cumul_par_Code_tarifaire!B$3:K$1003,2,0)</f>
        <v>0</v>
      </c>
      <c r="Q268" s="1" t="n">
        <f aca="false">IF(L268&lt;&gt;"",L$20,IF(M268&lt;&gt;"",M$20,VLOOKUP("CTR"&amp;N268,Cumul_par_Code_tarifaire!B$3:K$1003,9,0)))</f>
        <v>1024</v>
      </c>
      <c r="R268" s="1" t="n">
        <f aca="false">IF(OR(L268&lt;&gt;"",M268&lt;&gt;""),R$21,VLOOKUP("CTR"&amp;N268,Cumul_par_Code_tarifaire!B$3:K$1003,10,0))</f>
        <v>1</v>
      </c>
    </row>
    <row r="269" customFormat="false" ht="12.8" hidden="false" customHeight="false" outlineLevel="0" collapsed="false">
      <c r="A269" s="71" t="s">
        <v>405</v>
      </c>
      <c r="B269" s="72" t="s">
        <v>406</v>
      </c>
      <c r="C269" s="73"/>
      <c r="D269" s="38" t="str">
        <f aca="false">IF(L269=L$22,L$21,IF(M269=M$22,M$21,K269))</f>
        <v>M3</v>
      </c>
      <c r="E269" s="80" t="n">
        <f aca="false">Q269</f>
        <v>1024</v>
      </c>
      <c r="F269" s="21"/>
      <c r="G269" s="75" t="n">
        <f aca="false">R269</f>
        <v>1</v>
      </c>
      <c r="H269" s="75" t="n">
        <f aca="false">G269*C269</f>
        <v>0</v>
      </c>
      <c r="I269" s="1" t="s">
        <v>324</v>
      </c>
      <c r="K269" s="76" t="s">
        <v>325</v>
      </c>
      <c r="L269" s="40"/>
      <c r="M269" s="76"/>
      <c r="N269" s="76" t="n">
        <v>1024</v>
      </c>
      <c r="O269" s="77" t="n">
        <f aca="false">IF(AND(L269="",M269=""),N269,"")</f>
        <v>1024</v>
      </c>
      <c r="P269" s="1" t="n">
        <f aca="false">VLOOKUP("CTR"&amp;N269,Cumul_par_Code_tarifaire!B$3:K$1003,2,0)</f>
        <v>0</v>
      </c>
      <c r="Q269" s="1" t="n">
        <f aca="false">IF(L269&lt;&gt;"",L$20,IF(M269&lt;&gt;"",M$20,VLOOKUP("CTR"&amp;N269,Cumul_par_Code_tarifaire!B$3:K$1003,9,0)))</f>
        <v>1024</v>
      </c>
      <c r="R269" s="1" t="n">
        <f aca="false">IF(OR(L269&lt;&gt;"",M269&lt;&gt;""),R$21,VLOOKUP("CTR"&amp;N269,Cumul_par_Code_tarifaire!B$3:K$1003,10,0))</f>
        <v>1</v>
      </c>
    </row>
    <row r="270" customFormat="false" ht="12.8" hidden="false" customHeight="false" outlineLevel="0" collapsed="false">
      <c r="A270" s="71" t="s">
        <v>405</v>
      </c>
      <c r="B270" s="72" t="s">
        <v>407</v>
      </c>
      <c r="C270" s="73"/>
      <c r="D270" s="38" t="str">
        <f aca="false">IF(L270=L$22,L$21,IF(M270=M$22,M$21,K270))</f>
        <v>M3</v>
      </c>
      <c r="E270" s="80" t="n">
        <f aca="false">Q270</f>
        <v>1024</v>
      </c>
      <c r="F270" s="21"/>
      <c r="G270" s="75" t="n">
        <f aca="false">R270</f>
        <v>1</v>
      </c>
      <c r="H270" s="75" t="n">
        <f aca="false">G270*C270</f>
        <v>0</v>
      </c>
      <c r="I270" s="1" t="s">
        <v>324</v>
      </c>
      <c r="K270" s="76" t="s">
        <v>325</v>
      </c>
      <c r="L270" s="40"/>
      <c r="M270" s="76"/>
      <c r="N270" s="76" t="n">
        <v>1024</v>
      </c>
      <c r="O270" s="77" t="n">
        <f aca="false">IF(AND(L270="",M270=""),N270,"")</f>
        <v>1024</v>
      </c>
      <c r="P270" s="1" t="n">
        <f aca="false">VLOOKUP("CTR"&amp;N270,Cumul_par_Code_tarifaire!B$3:K$1003,2,0)</f>
        <v>0</v>
      </c>
      <c r="Q270" s="1" t="n">
        <f aca="false">IF(L270&lt;&gt;"",L$20,IF(M270&lt;&gt;"",M$20,VLOOKUP("CTR"&amp;N270,Cumul_par_Code_tarifaire!B$3:K$1003,9,0)))</f>
        <v>1024</v>
      </c>
      <c r="R270" s="1" t="n">
        <f aca="false">IF(OR(L270&lt;&gt;"",M270&lt;&gt;""),R$21,VLOOKUP("CTR"&amp;N270,Cumul_par_Code_tarifaire!B$3:K$1003,10,0))</f>
        <v>1</v>
      </c>
    </row>
    <row r="271" customFormat="false" ht="12.8" hidden="true" customHeight="false" outlineLevel="0" collapsed="false">
      <c r="A271" s="71" t="s">
        <v>405</v>
      </c>
      <c r="B271" s="72" t="s">
        <v>408</v>
      </c>
      <c r="C271" s="73"/>
      <c r="D271" s="38" t="str">
        <f aca="false">IF(L271=L$22,L$21,IF(M271=M$22,M$21,K271))</f>
        <v>NC</v>
      </c>
      <c r="E271" s="80" t="str">
        <f aca="false">Q271</f>
        <v>Nous Consulter</v>
      </c>
      <c r="F271" s="21"/>
      <c r="G271" s="75" t="n">
        <f aca="false">R271</f>
        <v>0</v>
      </c>
      <c r="H271" s="75" t="n">
        <f aca="false">G271*C271</f>
        <v>0</v>
      </c>
      <c r="I271" s="1" t="s">
        <v>324</v>
      </c>
      <c r="K271" s="76" t="s">
        <v>325</v>
      </c>
      <c r="L271" s="40"/>
      <c r="M271" s="76" t="s">
        <v>35</v>
      </c>
      <c r="N271" s="76" t="n">
        <v>1024</v>
      </c>
      <c r="O271" s="77" t="str">
        <f aca="false">IF(AND(L271="",M271=""),N271,"")</f>
        <v/>
      </c>
      <c r="P271" s="1" t="n">
        <f aca="false">VLOOKUP("CTR"&amp;N271,Cumul_par_Code_tarifaire!B$3:K$1003,2,0)</f>
        <v>0</v>
      </c>
      <c r="Q271" s="1" t="str">
        <f aca="false">IF(L271&lt;&gt;"",L$20,IF(M271&lt;&gt;"",M$20,VLOOKUP("CTR"&amp;N271,Cumul_par_Code_tarifaire!B$3:K$1003,9,0)))</f>
        <v>Nous Consulter</v>
      </c>
      <c r="R271" s="1" t="n">
        <f aca="false">IF(OR(L271&lt;&gt;"",M271&lt;&gt;""),R$21,VLOOKUP("CTR"&amp;N271,Cumul_par_Code_tarifaire!B$3:K$1003,10,0))</f>
        <v>0</v>
      </c>
    </row>
    <row r="272" customFormat="false" ht="12.8" hidden="false" customHeight="false" outlineLevel="0" collapsed="false">
      <c r="A272" s="71" t="s">
        <v>409</v>
      </c>
      <c r="B272" s="72" t="s">
        <v>410</v>
      </c>
      <c r="C272" s="73"/>
      <c r="D272" s="38" t="str">
        <f aca="false">IF(L272=L$22,L$21,IF(M272=M$22,M$21,K272))</f>
        <v>M3</v>
      </c>
      <c r="E272" s="80" t="n">
        <f aca="false">Q272</f>
        <v>1024</v>
      </c>
      <c r="F272" s="21"/>
      <c r="G272" s="75" t="n">
        <f aca="false">R272</f>
        <v>1</v>
      </c>
      <c r="H272" s="75" t="n">
        <f aca="false">G272*C272</f>
        <v>0</v>
      </c>
      <c r="I272" s="1" t="s">
        <v>324</v>
      </c>
      <c r="K272" s="76" t="s">
        <v>325</v>
      </c>
      <c r="L272" s="40"/>
      <c r="M272" s="76"/>
      <c r="N272" s="76" t="n">
        <v>1024</v>
      </c>
      <c r="O272" s="77" t="n">
        <f aca="false">IF(AND(L272="",M272=""),N272,"")</f>
        <v>1024</v>
      </c>
      <c r="P272" s="1" t="n">
        <f aca="false">VLOOKUP("CTR"&amp;N272,Cumul_par_Code_tarifaire!B$3:K$1003,2,0)</f>
        <v>0</v>
      </c>
      <c r="Q272" s="1" t="n">
        <f aca="false">IF(L272&lt;&gt;"",L$20,IF(M272&lt;&gt;"",M$20,VLOOKUP("CTR"&amp;N272,Cumul_par_Code_tarifaire!B$3:K$1003,9,0)))</f>
        <v>1024</v>
      </c>
      <c r="R272" s="1" t="n">
        <f aca="false">IF(OR(L272&lt;&gt;"",M272&lt;&gt;""),R$21,VLOOKUP("CTR"&amp;N272,Cumul_par_Code_tarifaire!B$3:K$1003,10,0))</f>
        <v>1</v>
      </c>
    </row>
    <row r="273" customFormat="false" ht="12.8" hidden="false" customHeight="false" outlineLevel="0" collapsed="false">
      <c r="A273" s="71" t="s">
        <v>409</v>
      </c>
      <c r="B273" s="72" t="s">
        <v>411</v>
      </c>
      <c r="C273" s="73"/>
      <c r="D273" s="38" t="str">
        <f aca="false">IF(L273=L$22,L$21,IF(M273=M$22,M$21,K273))</f>
        <v>M3</v>
      </c>
      <c r="E273" s="80" t="n">
        <f aca="false">Q273</f>
        <v>1024</v>
      </c>
      <c r="F273" s="21"/>
      <c r="G273" s="75" t="n">
        <f aca="false">R273</f>
        <v>1</v>
      </c>
      <c r="H273" s="75" t="n">
        <f aca="false">G273*C273</f>
        <v>0</v>
      </c>
      <c r="I273" s="1" t="s">
        <v>324</v>
      </c>
      <c r="K273" s="76" t="s">
        <v>325</v>
      </c>
      <c r="L273" s="40"/>
      <c r="M273" s="76"/>
      <c r="N273" s="76" t="n">
        <v>1024</v>
      </c>
      <c r="O273" s="77" t="n">
        <f aca="false">IF(AND(L273="",M273=""),N273,"")</f>
        <v>1024</v>
      </c>
      <c r="P273" s="1" t="n">
        <f aca="false">VLOOKUP("CTR"&amp;N273,Cumul_par_Code_tarifaire!B$3:K$1003,2,0)</f>
        <v>0</v>
      </c>
      <c r="Q273" s="1" t="n">
        <f aca="false">IF(L273&lt;&gt;"",L$20,IF(M273&lt;&gt;"",M$20,VLOOKUP("CTR"&amp;N273,Cumul_par_Code_tarifaire!B$3:K$1003,9,0)))</f>
        <v>1024</v>
      </c>
      <c r="R273" s="1" t="n">
        <f aca="false">IF(OR(L273&lt;&gt;"",M273&lt;&gt;""),R$21,VLOOKUP("CTR"&amp;N273,Cumul_par_Code_tarifaire!B$3:K$1003,10,0))</f>
        <v>1</v>
      </c>
    </row>
    <row r="274" customFormat="false" ht="12.8" hidden="false" customHeight="false" outlineLevel="0" collapsed="false">
      <c r="A274" s="71" t="s">
        <v>409</v>
      </c>
      <c r="B274" s="72" t="s">
        <v>412</v>
      </c>
      <c r="C274" s="73"/>
      <c r="D274" s="38" t="str">
        <f aca="false">IF(L274=L$22,L$21,IF(M274=M$22,M$21,K274))</f>
        <v>M3</v>
      </c>
      <c r="E274" s="80" t="n">
        <f aca="false">Q274</f>
        <v>1024</v>
      </c>
      <c r="F274" s="21"/>
      <c r="G274" s="75" t="n">
        <f aca="false">R274</f>
        <v>1</v>
      </c>
      <c r="H274" s="75" t="n">
        <f aca="false">G274*C274</f>
        <v>0</v>
      </c>
      <c r="I274" s="1" t="s">
        <v>324</v>
      </c>
      <c r="K274" s="76" t="s">
        <v>325</v>
      </c>
      <c r="L274" s="40"/>
      <c r="M274" s="76"/>
      <c r="N274" s="76" t="n">
        <v>1024</v>
      </c>
      <c r="O274" s="77" t="n">
        <f aca="false">IF(AND(L274="",M274=""),N274,"")</f>
        <v>1024</v>
      </c>
      <c r="P274" s="1" t="n">
        <f aca="false">VLOOKUP("CTR"&amp;N274,Cumul_par_Code_tarifaire!B$3:K$1003,2,0)</f>
        <v>0</v>
      </c>
      <c r="Q274" s="1" t="n">
        <f aca="false">IF(L274&lt;&gt;"",L$20,IF(M274&lt;&gt;"",M$20,VLOOKUP("CTR"&amp;N274,Cumul_par_Code_tarifaire!B$3:K$1003,9,0)))</f>
        <v>1024</v>
      </c>
      <c r="R274" s="1" t="n">
        <f aca="false">IF(OR(L274&lt;&gt;"",M274&lt;&gt;""),R$21,VLOOKUP("CTR"&amp;N274,Cumul_par_Code_tarifaire!B$3:K$1003,10,0))</f>
        <v>1</v>
      </c>
    </row>
    <row r="275" customFormat="false" ht="22.35" hidden="true" customHeight="false" outlineLevel="0" collapsed="false">
      <c r="A275" s="71" t="s">
        <v>409</v>
      </c>
      <c r="B275" s="72" t="s">
        <v>413</v>
      </c>
      <c r="C275" s="73"/>
      <c r="D275" s="38" t="str">
        <f aca="false">IF(L275=L$22,L$21,IF(M275=M$22,M$21,K275))</f>
        <v>non dispo 2025</v>
      </c>
      <c r="E275" s="80" t="str">
        <f aca="false">Q275</f>
        <v>Nous Consulter</v>
      </c>
      <c r="F275" s="21"/>
      <c r="G275" s="75" t="n">
        <f aca="false">R275</f>
        <v>0</v>
      </c>
      <c r="H275" s="75" t="n">
        <f aca="false">G275*C275</f>
        <v>0</v>
      </c>
      <c r="I275" s="1" t="s">
        <v>324</v>
      </c>
      <c r="K275" s="76" t="s">
        <v>325</v>
      </c>
      <c r="L275" s="40" t="s">
        <v>34</v>
      </c>
      <c r="M275" s="76"/>
      <c r="N275" s="76" t="n">
        <v>1024</v>
      </c>
      <c r="O275" s="77" t="str">
        <f aca="false">IF(AND(L275="",M275=""),N275,"")</f>
        <v/>
      </c>
      <c r="P275" s="1" t="n">
        <f aca="false">VLOOKUP("CTR"&amp;N275,Cumul_par_Code_tarifaire!B$3:K$1003,2,0)</f>
        <v>0</v>
      </c>
      <c r="Q275" s="1" t="str">
        <f aca="false">IF(L275&lt;&gt;"",L$20,IF(M275&lt;&gt;"",M$20,VLOOKUP("CTR"&amp;N275,Cumul_par_Code_tarifaire!B$3:K$1003,9,0)))</f>
        <v>Nous Consulter</v>
      </c>
      <c r="R275" s="1" t="n">
        <f aca="false">IF(OR(L275&lt;&gt;"",M275&lt;&gt;""),R$21,VLOOKUP("CTR"&amp;N275,Cumul_par_Code_tarifaire!B$3:K$1003,10,0))</f>
        <v>0</v>
      </c>
      <c r="S275" s="1"/>
      <c r="T275" s="5"/>
      <c r="U275" s="5"/>
    </row>
    <row r="276" customFormat="false" ht="12.8" hidden="false" customHeight="false" outlineLevel="0" collapsed="false">
      <c r="A276" s="71" t="s">
        <v>409</v>
      </c>
      <c r="B276" s="72" t="s">
        <v>414</v>
      </c>
      <c r="C276" s="73"/>
      <c r="D276" s="38" t="str">
        <f aca="false">IF(L276=L$22,L$21,IF(M276=M$22,M$21,K276))</f>
        <v>M3</v>
      </c>
      <c r="E276" s="80" t="n">
        <f aca="false">Q276</f>
        <v>1024</v>
      </c>
      <c r="F276" s="21"/>
      <c r="G276" s="75" t="n">
        <f aca="false">R276</f>
        <v>1</v>
      </c>
      <c r="H276" s="75" t="n">
        <f aca="false">G276*C276</f>
        <v>0</v>
      </c>
      <c r="I276" s="1" t="s">
        <v>324</v>
      </c>
      <c r="K276" s="76" t="s">
        <v>325</v>
      </c>
      <c r="L276" s="40"/>
      <c r="M276" s="76"/>
      <c r="N276" s="76" t="n">
        <v>1024</v>
      </c>
      <c r="O276" s="77" t="n">
        <f aca="false">IF(AND(L276="",M276=""),N276,"")</f>
        <v>1024</v>
      </c>
      <c r="P276" s="1" t="n">
        <f aca="false">VLOOKUP("CTR"&amp;N276,Cumul_par_Code_tarifaire!B$3:K$1003,2,0)</f>
        <v>0</v>
      </c>
      <c r="Q276" s="1" t="n">
        <f aca="false">IF(L276&lt;&gt;"",L$20,IF(M276&lt;&gt;"",M$20,VLOOKUP("CTR"&amp;N276,Cumul_par_Code_tarifaire!B$3:K$1003,9,0)))</f>
        <v>1024</v>
      </c>
      <c r="R276" s="1" t="n">
        <f aca="false">IF(OR(L276&lt;&gt;"",M276&lt;&gt;""),R$21,VLOOKUP("CTR"&amp;N276,Cumul_par_Code_tarifaire!B$3:K$1003,10,0))</f>
        <v>1</v>
      </c>
    </row>
    <row r="277" customFormat="false" ht="12.8" hidden="false" customHeight="false" outlineLevel="0" collapsed="false">
      <c r="A277" s="71" t="s">
        <v>409</v>
      </c>
      <c r="B277" s="72" t="s">
        <v>415</v>
      </c>
      <c r="C277" s="73"/>
      <c r="D277" s="38" t="str">
        <f aca="false">IF(L277=L$22,L$21,IF(M277=M$22,M$21,K277))</f>
        <v>M3</v>
      </c>
      <c r="E277" s="80" t="n">
        <f aca="false">Q277</f>
        <v>1024</v>
      </c>
      <c r="F277" s="21"/>
      <c r="G277" s="75" t="n">
        <f aca="false">R277</f>
        <v>1</v>
      </c>
      <c r="H277" s="75" t="n">
        <f aca="false">G277*C277</f>
        <v>0</v>
      </c>
      <c r="I277" s="1" t="s">
        <v>324</v>
      </c>
      <c r="K277" s="76" t="s">
        <v>325</v>
      </c>
      <c r="L277" s="40"/>
      <c r="M277" s="76"/>
      <c r="N277" s="76" t="n">
        <v>1024</v>
      </c>
      <c r="O277" s="77" t="n">
        <f aca="false">IF(AND(L277="",M277=""),N277,"")</f>
        <v>1024</v>
      </c>
      <c r="P277" s="1" t="n">
        <f aca="false">VLOOKUP("CTR"&amp;N277,Cumul_par_Code_tarifaire!B$3:K$1003,2,0)</f>
        <v>0</v>
      </c>
      <c r="Q277" s="1" t="n">
        <f aca="false">IF(L277&lt;&gt;"",L$20,IF(M277&lt;&gt;"",M$20,VLOOKUP("CTR"&amp;N277,Cumul_par_Code_tarifaire!B$3:K$1003,9,0)))</f>
        <v>1024</v>
      </c>
      <c r="R277" s="1" t="n">
        <f aca="false">IF(OR(L277&lt;&gt;"",M277&lt;&gt;""),R$21,VLOOKUP("CTR"&amp;N277,Cumul_par_Code_tarifaire!B$3:K$1003,10,0))</f>
        <v>1</v>
      </c>
    </row>
    <row r="278" customFormat="false" ht="22.35" hidden="false" customHeight="false" outlineLevel="0" collapsed="false">
      <c r="A278" s="71" t="s">
        <v>416</v>
      </c>
      <c r="B278" s="72" t="s">
        <v>417</v>
      </c>
      <c r="C278" s="73"/>
      <c r="D278" s="38" t="str">
        <f aca="false">IF(L278=L$22,L$21,IF(M278=M$22,M$21,K278))</f>
        <v>M3</v>
      </c>
      <c r="E278" s="80" t="n">
        <f aca="false">Q278</f>
        <v>1024</v>
      </c>
      <c r="F278" s="21"/>
      <c r="G278" s="75" t="n">
        <f aca="false">R278</f>
        <v>1</v>
      </c>
      <c r="H278" s="75" t="n">
        <f aca="false">G278*C278</f>
        <v>0</v>
      </c>
      <c r="I278" s="1" t="s">
        <v>324</v>
      </c>
      <c r="K278" s="76" t="s">
        <v>325</v>
      </c>
      <c r="L278" s="40"/>
      <c r="M278" s="76"/>
      <c r="N278" s="76" t="n">
        <v>1024</v>
      </c>
      <c r="O278" s="77" t="n">
        <f aca="false">IF(AND(L278="",M278=""),N278,"")</f>
        <v>1024</v>
      </c>
      <c r="P278" s="1" t="n">
        <f aca="false">VLOOKUP("CTR"&amp;N278,Cumul_par_Code_tarifaire!B$3:K$1003,2,0)</f>
        <v>0</v>
      </c>
      <c r="Q278" s="1" t="n">
        <f aca="false">IF(L278&lt;&gt;"",L$20,IF(M278&lt;&gt;"",M$20,VLOOKUP("CTR"&amp;N278,Cumul_par_Code_tarifaire!B$3:K$1003,9,0)))</f>
        <v>1024</v>
      </c>
      <c r="R278" s="1" t="n">
        <f aca="false">IF(OR(L278&lt;&gt;"",M278&lt;&gt;""),R$21,VLOOKUP("CTR"&amp;N278,Cumul_par_Code_tarifaire!B$3:K$1003,10,0))</f>
        <v>1</v>
      </c>
    </row>
    <row r="279" customFormat="false" ht="22.35" hidden="true" customHeight="false" outlineLevel="0" collapsed="false">
      <c r="A279" s="71" t="s">
        <v>416</v>
      </c>
      <c r="B279" s="72" t="s">
        <v>418</v>
      </c>
      <c r="C279" s="73"/>
      <c r="D279" s="38" t="str">
        <f aca="false">IF(L279=L$22,L$21,IF(M279=M$22,M$21,K279))</f>
        <v>NC</v>
      </c>
      <c r="E279" s="80" t="str">
        <f aca="false">Q279</f>
        <v>Nous Consulter</v>
      </c>
      <c r="F279" s="21"/>
      <c r="G279" s="75" t="n">
        <f aca="false">R279</f>
        <v>0</v>
      </c>
      <c r="H279" s="75" t="n">
        <f aca="false">G279*C279</f>
        <v>0</v>
      </c>
      <c r="I279" s="1" t="s">
        <v>324</v>
      </c>
      <c r="K279" s="76" t="s">
        <v>325</v>
      </c>
      <c r="L279" s="40"/>
      <c r="M279" s="76" t="s">
        <v>35</v>
      </c>
      <c r="N279" s="76" t="n">
        <v>1024</v>
      </c>
      <c r="O279" s="77" t="str">
        <f aca="false">IF(AND(L279="",M279=""),N279,"")</f>
        <v/>
      </c>
      <c r="P279" s="1" t="n">
        <f aca="false">VLOOKUP("CTR"&amp;N279,Cumul_par_Code_tarifaire!B$3:K$1003,2,0)</f>
        <v>0</v>
      </c>
      <c r="Q279" s="1" t="str">
        <f aca="false">IF(L279&lt;&gt;"",L$20,IF(M279&lt;&gt;"",M$20,VLOOKUP("CTR"&amp;N279,Cumul_par_Code_tarifaire!B$3:K$1003,9,0)))</f>
        <v>Nous Consulter</v>
      </c>
      <c r="R279" s="1" t="n">
        <f aca="false">IF(OR(L279&lt;&gt;"",M279&lt;&gt;""),R$21,VLOOKUP("CTR"&amp;N279,Cumul_par_Code_tarifaire!B$3:K$1003,10,0))</f>
        <v>0</v>
      </c>
    </row>
    <row r="280" customFormat="false" ht="12.8" hidden="false" customHeight="false" outlineLevel="0" collapsed="false">
      <c r="A280" s="71" t="s">
        <v>419</v>
      </c>
      <c r="B280" s="72" t="s">
        <v>420</v>
      </c>
      <c r="C280" s="73"/>
      <c r="D280" s="38" t="str">
        <f aca="false">IF(L280=L$22,L$21,IF(M280=M$22,M$21,K280))</f>
        <v>M3</v>
      </c>
      <c r="E280" s="80" t="n">
        <f aca="false">Q280</f>
        <v>1024</v>
      </c>
      <c r="F280" s="21"/>
      <c r="G280" s="75" t="n">
        <f aca="false">R280</f>
        <v>1</v>
      </c>
      <c r="H280" s="75" t="n">
        <f aca="false">G280*C280</f>
        <v>0</v>
      </c>
      <c r="I280" s="1" t="s">
        <v>324</v>
      </c>
      <c r="K280" s="76" t="s">
        <v>325</v>
      </c>
      <c r="L280" s="40"/>
      <c r="M280" s="76"/>
      <c r="N280" s="76" t="n">
        <v>1024</v>
      </c>
      <c r="O280" s="77" t="n">
        <f aca="false">IF(AND(L280="",M280=""),N280,"")</f>
        <v>1024</v>
      </c>
      <c r="P280" s="1" t="n">
        <f aca="false">VLOOKUP("CTR"&amp;N280,Cumul_par_Code_tarifaire!B$3:K$1003,2,0)</f>
        <v>0</v>
      </c>
      <c r="Q280" s="1" t="n">
        <f aca="false">IF(L280&lt;&gt;"",L$20,IF(M280&lt;&gt;"",M$20,VLOOKUP("CTR"&amp;N280,Cumul_par_Code_tarifaire!B$3:K$1003,9,0)))</f>
        <v>1024</v>
      </c>
      <c r="R280" s="1" t="n">
        <f aca="false">IF(OR(L280&lt;&gt;"",M280&lt;&gt;""),R$21,VLOOKUP("CTR"&amp;N280,Cumul_par_Code_tarifaire!B$3:K$1003,10,0))</f>
        <v>1</v>
      </c>
    </row>
    <row r="281" customFormat="false" ht="12.8" hidden="false" customHeight="false" outlineLevel="0" collapsed="false">
      <c r="A281" s="71" t="s">
        <v>421</v>
      </c>
      <c r="B281" s="72" t="s">
        <v>422</v>
      </c>
      <c r="C281" s="73"/>
      <c r="D281" s="38" t="str">
        <f aca="false">IF(L281=L$22,L$21,IF(M281=M$22,M$21,K281))</f>
        <v>M3</v>
      </c>
      <c r="E281" s="80" t="n">
        <f aca="false">Q281</f>
        <v>1024</v>
      </c>
      <c r="F281" s="21"/>
      <c r="G281" s="75" t="n">
        <f aca="false">R281</f>
        <v>1</v>
      </c>
      <c r="H281" s="75" t="n">
        <f aca="false">G281*C281</f>
        <v>0</v>
      </c>
      <c r="I281" s="1" t="s">
        <v>324</v>
      </c>
      <c r="K281" s="76" t="s">
        <v>325</v>
      </c>
      <c r="L281" s="40"/>
      <c r="M281" s="76"/>
      <c r="N281" s="76" t="n">
        <v>1024</v>
      </c>
      <c r="O281" s="77" t="n">
        <f aca="false">IF(AND(L281="",M281=""),N281,"")</f>
        <v>1024</v>
      </c>
      <c r="P281" s="1" t="n">
        <f aca="false">VLOOKUP("CTR"&amp;N281,Cumul_par_Code_tarifaire!B$3:K$1003,2,0)</f>
        <v>0</v>
      </c>
      <c r="Q281" s="1" t="n">
        <f aca="false">IF(L281&lt;&gt;"",L$20,IF(M281&lt;&gt;"",M$20,VLOOKUP("CTR"&amp;N281,Cumul_par_Code_tarifaire!B$3:K$1003,9,0)))</f>
        <v>1024</v>
      </c>
      <c r="R281" s="1" t="n">
        <f aca="false">IF(OR(L281&lt;&gt;"",M281&lt;&gt;""),R$21,VLOOKUP("CTR"&amp;N281,Cumul_par_Code_tarifaire!B$3:K$1003,10,0))</f>
        <v>1</v>
      </c>
    </row>
    <row r="282" customFormat="false" ht="12.8" hidden="false" customHeight="false" outlineLevel="0" collapsed="false">
      <c r="A282" s="71" t="s">
        <v>421</v>
      </c>
      <c r="B282" s="72" t="s">
        <v>423</v>
      </c>
      <c r="C282" s="73"/>
      <c r="D282" s="38" t="str">
        <f aca="false">IF(L282=L$22,L$21,IF(M282=M$22,M$21,K282))</f>
        <v>M3</v>
      </c>
      <c r="E282" s="80" t="n">
        <f aca="false">Q282</f>
        <v>1024</v>
      </c>
      <c r="F282" s="21"/>
      <c r="G282" s="75" t="n">
        <f aca="false">R282</f>
        <v>1</v>
      </c>
      <c r="H282" s="75" t="n">
        <f aca="false">G282*C282</f>
        <v>0</v>
      </c>
      <c r="I282" s="1" t="s">
        <v>324</v>
      </c>
      <c r="K282" s="76" t="s">
        <v>325</v>
      </c>
      <c r="L282" s="40"/>
      <c r="M282" s="76"/>
      <c r="N282" s="76" t="n">
        <v>1024</v>
      </c>
      <c r="O282" s="77" t="n">
        <f aca="false">IF(AND(L282="",M282=""),N282,"")</f>
        <v>1024</v>
      </c>
      <c r="P282" s="1" t="n">
        <f aca="false">VLOOKUP("CTR"&amp;N282,Cumul_par_Code_tarifaire!B$3:K$1003,2,0)</f>
        <v>0</v>
      </c>
      <c r="Q282" s="1" t="n">
        <f aca="false">IF(L282&lt;&gt;"",L$20,IF(M282&lt;&gt;"",M$20,VLOOKUP("CTR"&amp;N282,Cumul_par_Code_tarifaire!B$3:K$1003,9,0)))</f>
        <v>1024</v>
      </c>
      <c r="R282" s="1" t="n">
        <f aca="false">IF(OR(L282&lt;&gt;"",M282&lt;&gt;""),R$21,VLOOKUP("CTR"&amp;N282,Cumul_par_Code_tarifaire!B$3:K$1003,10,0))</f>
        <v>1</v>
      </c>
    </row>
    <row r="283" customFormat="false" ht="12.8" hidden="false" customHeight="false" outlineLevel="0" collapsed="false">
      <c r="A283" s="71" t="s">
        <v>424</v>
      </c>
      <c r="B283" s="72" t="s">
        <v>425</v>
      </c>
      <c r="C283" s="73"/>
      <c r="D283" s="38" t="str">
        <f aca="false">IF(L283=L$22,L$21,IF(M283=M$22,M$21,K283))</f>
        <v>M3</v>
      </c>
      <c r="E283" s="80" t="n">
        <f aca="false">Q283</f>
        <v>1024</v>
      </c>
      <c r="F283" s="21"/>
      <c r="G283" s="75" t="n">
        <f aca="false">R283</f>
        <v>1</v>
      </c>
      <c r="H283" s="75" t="n">
        <f aca="false">G283*C283</f>
        <v>0</v>
      </c>
      <c r="I283" s="1" t="s">
        <v>324</v>
      </c>
      <c r="K283" s="76" t="s">
        <v>325</v>
      </c>
      <c r="L283" s="40"/>
      <c r="M283" s="76"/>
      <c r="N283" s="76" t="n">
        <v>1024</v>
      </c>
      <c r="O283" s="77" t="n">
        <f aca="false">IF(AND(L283="",M283=""),N283,"")</f>
        <v>1024</v>
      </c>
      <c r="P283" s="1" t="n">
        <f aca="false">VLOOKUP("CTR"&amp;N283,Cumul_par_Code_tarifaire!B$3:K$1003,2,0)</f>
        <v>0</v>
      </c>
      <c r="Q283" s="1" t="n">
        <f aca="false">IF(L283&lt;&gt;"",L$20,IF(M283&lt;&gt;"",M$20,VLOOKUP("CTR"&amp;N283,Cumul_par_Code_tarifaire!B$3:K$1003,9,0)))</f>
        <v>1024</v>
      </c>
      <c r="R283" s="1" t="n">
        <f aca="false">IF(OR(L283&lt;&gt;"",M283&lt;&gt;""),R$21,VLOOKUP("CTR"&amp;N283,Cumul_par_Code_tarifaire!B$3:K$1003,10,0))</f>
        <v>1</v>
      </c>
    </row>
    <row r="284" customFormat="false" ht="12.8" hidden="false" customHeight="false" outlineLevel="0" collapsed="false">
      <c r="A284" s="71" t="s">
        <v>424</v>
      </c>
      <c r="B284" s="72" t="s">
        <v>426</v>
      </c>
      <c r="C284" s="73"/>
      <c r="D284" s="38" t="str">
        <f aca="false">IF(L284=L$22,L$21,IF(M284=M$22,M$21,K284))</f>
        <v>M3</v>
      </c>
      <c r="E284" s="80" t="n">
        <f aca="false">Q284</f>
        <v>1024</v>
      </c>
      <c r="F284" s="21"/>
      <c r="G284" s="75" t="n">
        <f aca="false">R284</f>
        <v>1</v>
      </c>
      <c r="H284" s="75" t="n">
        <f aca="false">G284*C284</f>
        <v>0</v>
      </c>
      <c r="I284" s="1" t="s">
        <v>324</v>
      </c>
      <c r="K284" s="76" t="s">
        <v>325</v>
      </c>
      <c r="L284" s="40"/>
      <c r="M284" s="76"/>
      <c r="N284" s="76" t="n">
        <v>1024</v>
      </c>
      <c r="O284" s="77" t="n">
        <f aca="false">IF(AND(L284="",M284=""),N284,"")</f>
        <v>1024</v>
      </c>
      <c r="P284" s="1" t="n">
        <f aca="false">VLOOKUP("CTR"&amp;N284,Cumul_par_Code_tarifaire!B$3:K$1003,2,0)</f>
        <v>0</v>
      </c>
      <c r="Q284" s="1" t="n">
        <f aca="false">IF(L284&lt;&gt;"",L$20,IF(M284&lt;&gt;"",M$20,VLOOKUP("CTR"&amp;N284,Cumul_par_Code_tarifaire!B$3:K$1003,9,0)))</f>
        <v>1024</v>
      </c>
      <c r="R284" s="1" t="n">
        <f aca="false">IF(OR(L284&lt;&gt;"",M284&lt;&gt;""),R$21,VLOOKUP("CTR"&amp;N284,Cumul_par_Code_tarifaire!B$3:K$1003,10,0))</f>
        <v>1</v>
      </c>
    </row>
    <row r="285" customFormat="false" ht="12.8" hidden="false" customHeight="false" outlineLevel="0" collapsed="false">
      <c r="A285" s="71" t="s">
        <v>424</v>
      </c>
      <c r="B285" s="72" t="s">
        <v>427</v>
      </c>
      <c r="C285" s="73"/>
      <c r="D285" s="38" t="str">
        <f aca="false">IF(L285=L$22,L$21,IF(M285=M$22,M$21,K285))</f>
        <v>M3</v>
      </c>
      <c r="E285" s="80" t="n">
        <f aca="false">Q285</f>
        <v>1024</v>
      </c>
      <c r="F285" s="21"/>
      <c r="G285" s="75" t="n">
        <f aca="false">R285</f>
        <v>1</v>
      </c>
      <c r="H285" s="75" t="n">
        <f aca="false">G285*C285</f>
        <v>0</v>
      </c>
      <c r="I285" s="1" t="s">
        <v>324</v>
      </c>
      <c r="K285" s="76" t="s">
        <v>325</v>
      </c>
      <c r="L285" s="40"/>
      <c r="M285" s="76"/>
      <c r="N285" s="76" t="n">
        <v>1024</v>
      </c>
      <c r="O285" s="77" t="n">
        <f aca="false">IF(AND(L285="",M285=""),N285,"")</f>
        <v>1024</v>
      </c>
      <c r="P285" s="1" t="n">
        <f aca="false">VLOOKUP("CTR"&amp;N285,Cumul_par_Code_tarifaire!B$3:K$1003,2,0)</f>
        <v>0</v>
      </c>
      <c r="Q285" s="1" t="n">
        <f aca="false">IF(L285&lt;&gt;"",L$20,IF(M285&lt;&gt;"",M$20,VLOOKUP("CTR"&amp;N285,Cumul_par_Code_tarifaire!B$3:K$1003,9,0)))</f>
        <v>1024</v>
      </c>
      <c r="R285" s="1" t="n">
        <f aca="false">IF(OR(L285&lt;&gt;"",M285&lt;&gt;""),R$21,VLOOKUP("CTR"&amp;N285,Cumul_par_Code_tarifaire!B$3:K$1003,10,0))</f>
        <v>1</v>
      </c>
    </row>
    <row r="286" customFormat="false" ht="12.8" hidden="false" customHeight="false" outlineLevel="0" collapsed="false">
      <c r="A286" s="71" t="s">
        <v>424</v>
      </c>
      <c r="B286" s="72" t="s">
        <v>428</v>
      </c>
      <c r="C286" s="73"/>
      <c r="D286" s="38" t="str">
        <f aca="false">IF(L286=L$22,L$21,IF(M286=M$22,M$21,K286))</f>
        <v>M3</v>
      </c>
      <c r="E286" s="80" t="n">
        <f aca="false">Q286</f>
        <v>1024</v>
      </c>
      <c r="F286" s="21"/>
      <c r="G286" s="75" t="n">
        <f aca="false">R286</f>
        <v>1</v>
      </c>
      <c r="H286" s="75" t="n">
        <f aca="false">G286*C286</f>
        <v>0</v>
      </c>
      <c r="I286" s="1" t="s">
        <v>324</v>
      </c>
      <c r="K286" s="76" t="s">
        <v>325</v>
      </c>
      <c r="L286" s="40"/>
      <c r="M286" s="76"/>
      <c r="N286" s="76" t="n">
        <v>1024</v>
      </c>
      <c r="O286" s="77" t="n">
        <f aca="false">IF(AND(L286="",M286=""),N286,"")</f>
        <v>1024</v>
      </c>
      <c r="P286" s="1" t="n">
        <f aca="false">VLOOKUP("CTR"&amp;N286,Cumul_par_Code_tarifaire!B$3:K$1003,2,0)</f>
        <v>0</v>
      </c>
      <c r="Q286" s="1" t="n">
        <f aca="false">IF(L286&lt;&gt;"",L$20,IF(M286&lt;&gt;"",M$20,VLOOKUP("CTR"&amp;N286,Cumul_par_Code_tarifaire!B$3:K$1003,9,0)))</f>
        <v>1024</v>
      </c>
      <c r="R286" s="1" t="n">
        <f aca="false">IF(OR(L286&lt;&gt;"",M286&lt;&gt;""),R$21,VLOOKUP("CTR"&amp;N286,Cumul_par_Code_tarifaire!B$3:K$1003,10,0))</f>
        <v>1</v>
      </c>
    </row>
    <row r="287" customFormat="false" ht="12.8" hidden="false" customHeight="false" outlineLevel="0" collapsed="false">
      <c r="A287" s="71" t="s">
        <v>429</v>
      </c>
      <c r="B287" s="72" t="s">
        <v>430</v>
      </c>
      <c r="C287" s="73"/>
      <c r="D287" s="38" t="str">
        <f aca="false">IF(L287=L$22,L$21,IF(M287=M$22,M$21,K287))</f>
        <v>M3</v>
      </c>
      <c r="E287" s="80" t="n">
        <f aca="false">Q287</f>
        <v>1024</v>
      </c>
      <c r="F287" s="21"/>
      <c r="G287" s="75" t="n">
        <f aca="false">R287</f>
        <v>1</v>
      </c>
      <c r="H287" s="75" t="n">
        <f aca="false">G287*C287</f>
        <v>0</v>
      </c>
      <c r="I287" s="1" t="s">
        <v>324</v>
      </c>
      <c r="K287" s="76" t="s">
        <v>325</v>
      </c>
      <c r="L287" s="40"/>
      <c r="M287" s="76"/>
      <c r="N287" s="76" t="n">
        <v>1024</v>
      </c>
      <c r="O287" s="77" t="n">
        <f aca="false">IF(AND(L287="",M287=""),N287,"")</f>
        <v>1024</v>
      </c>
      <c r="P287" s="1" t="n">
        <f aca="false">VLOOKUP("CTR"&amp;N287,Cumul_par_Code_tarifaire!B$3:K$1003,2,0)</f>
        <v>0</v>
      </c>
      <c r="Q287" s="1" t="n">
        <f aca="false">IF(L287&lt;&gt;"",L$20,IF(M287&lt;&gt;"",M$20,VLOOKUP("CTR"&amp;N287,Cumul_par_Code_tarifaire!B$3:K$1003,9,0)))</f>
        <v>1024</v>
      </c>
      <c r="R287" s="1" t="n">
        <f aca="false">IF(OR(L287&lt;&gt;"",M287&lt;&gt;""),R$21,VLOOKUP("CTR"&amp;N287,Cumul_par_Code_tarifaire!B$3:K$1003,10,0))</f>
        <v>1</v>
      </c>
    </row>
    <row r="288" customFormat="false" ht="12.8" hidden="false" customHeight="false" outlineLevel="0" collapsed="false">
      <c r="A288" s="71" t="s">
        <v>429</v>
      </c>
      <c r="B288" s="72" t="s">
        <v>431</v>
      </c>
      <c r="C288" s="73"/>
      <c r="D288" s="38" t="str">
        <f aca="false">IF(L288=L$22,L$21,IF(M288=M$22,M$21,K288))</f>
        <v>M3</v>
      </c>
      <c r="E288" s="80" t="n">
        <f aca="false">Q288</f>
        <v>1024</v>
      </c>
      <c r="F288" s="21"/>
      <c r="G288" s="75" t="n">
        <f aca="false">R288</f>
        <v>1</v>
      </c>
      <c r="H288" s="75" t="n">
        <f aca="false">G288*C288</f>
        <v>0</v>
      </c>
      <c r="I288" s="1" t="s">
        <v>324</v>
      </c>
      <c r="K288" s="76" t="s">
        <v>325</v>
      </c>
      <c r="L288" s="40"/>
      <c r="M288" s="76"/>
      <c r="N288" s="76" t="n">
        <v>1024</v>
      </c>
      <c r="O288" s="77" t="n">
        <f aca="false">IF(AND(L288="",M288=""),N288,"")</f>
        <v>1024</v>
      </c>
      <c r="P288" s="1" t="n">
        <f aca="false">VLOOKUP("CTR"&amp;N288,Cumul_par_Code_tarifaire!B$3:K$1003,2,0)</f>
        <v>0</v>
      </c>
      <c r="Q288" s="1" t="n">
        <f aca="false">IF(L288&lt;&gt;"",L$20,IF(M288&lt;&gt;"",M$20,VLOOKUP("CTR"&amp;N288,Cumul_par_Code_tarifaire!B$3:K$1003,9,0)))</f>
        <v>1024</v>
      </c>
      <c r="R288" s="1" t="n">
        <f aca="false">IF(OR(L288&lt;&gt;"",M288&lt;&gt;""),R$21,VLOOKUP("CTR"&amp;N288,Cumul_par_Code_tarifaire!B$3:K$1003,10,0))</f>
        <v>1</v>
      </c>
    </row>
    <row r="289" customFormat="false" ht="12.8" hidden="false" customHeight="false" outlineLevel="0" collapsed="false">
      <c r="A289" s="71" t="s">
        <v>432</v>
      </c>
      <c r="B289" s="72" t="s">
        <v>433</v>
      </c>
      <c r="C289" s="73"/>
      <c r="D289" s="38" t="str">
        <f aca="false">IF(L289=L$22,L$21,IF(M289=M$22,M$21,K289))</f>
        <v>M3</v>
      </c>
      <c r="E289" s="80" t="n">
        <f aca="false">Q289</f>
        <v>1024</v>
      </c>
      <c r="F289" s="21"/>
      <c r="G289" s="75" t="n">
        <f aca="false">R289</f>
        <v>1</v>
      </c>
      <c r="H289" s="75" t="n">
        <f aca="false">G289*C289</f>
        <v>0</v>
      </c>
      <c r="I289" s="1" t="s">
        <v>324</v>
      </c>
      <c r="K289" s="76" t="s">
        <v>325</v>
      </c>
      <c r="L289" s="40"/>
      <c r="M289" s="76"/>
      <c r="N289" s="76" t="n">
        <v>1024</v>
      </c>
      <c r="O289" s="77" t="n">
        <f aca="false">IF(AND(L289="",M289=""),N289,"")</f>
        <v>1024</v>
      </c>
      <c r="P289" s="1" t="n">
        <f aca="false">VLOOKUP("CTR"&amp;N289,Cumul_par_Code_tarifaire!B$3:K$1003,2,0)</f>
        <v>0</v>
      </c>
      <c r="Q289" s="1" t="n">
        <f aca="false">IF(L289&lt;&gt;"",L$20,IF(M289&lt;&gt;"",M$20,VLOOKUP("CTR"&amp;N289,Cumul_par_Code_tarifaire!B$3:K$1003,9,0)))</f>
        <v>1024</v>
      </c>
      <c r="R289" s="1" t="n">
        <f aca="false">IF(OR(L289&lt;&gt;"",M289&lt;&gt;""),R$21,VLOOKUP("CTR"&amp;N289,Cumul_par_Code_tarifaire!B$3:K$1003,10,0))</f>
        <v>1</v>
      </c>
    </row>
    <row r="290" customFormat="false" ht="12.8" hidden="false" customHeight="false" outlineLevel="0" collapsed="false">
      <c r="A290" s="71" t="s">
        <v>432</v>
      </c>
      <c r="B290" s="72" t="s">
        <v>434</v>
      </c>
      <c r="C290" s="73"/>
      <c r="D290" s="38" t="str">
        <f aca="false">IF(L290=L$22,L$21,IF(M290=M$22,M$21,K290))</f>
        <v>M3</v>
      </c>
      <c r="E290" s="80" t="n">
        <f aca="false">Q290</f>
        <v>1024</v>
      </c>
      <c r="F290" s="21"/>
      <c r="G290" s="75" t="n">
        <f aca="false">R290</f>
        <v>1</v>
      </c>
      <c r="H290" s="75" t="n">
        <f aca="false">G290*C290</f>
        <v>0</v>
      </c>
      <c r="I290" s="1" t="s">
        <v>324</v>
      </c>
      <c r="K290" s="76" t="s">
        <v>325</v>
      </c>
      <c r="L290" s="40"/>
      <c r="M290" s="76"/>
      <c r="N290" s="76" t="n">
        <v>1024</v>
      </c>
      <c r="O290" s="77" t="n">
        <f aca="false">IF(AND(L290="",M290=""),N290,"")</f>
        <v>1024</v>
      </c>
      <c r="P290" s="1" t="n">
        <f aca="false">VLOOKUP("CTR"&amp;N290,Cumul_par_Code_tarifaire!B$3:K$1003,2,0)</f>
        <v>0</v>
      </c>
      <c r="Q290" s="1" t="n">
        <f aca="false">IF(L290&lt;&gt;"",L$20,IF(M290&lt;&gt;"",M$20,VLOOKUP("CTR"&amp;N290,Cumul_par_Code_tarifaire!B$3:K$1003,9,0)))</f>
        <v>1024</v>
      </c>
      <c r="R290" s="1" t="n">
        <f aca="false">IF(OR(L290&lt;&gt;"",M290&lt;&gt;""),R$21,VLOOKUP("CTR"&amp;N290,Cumul_par_Code_tarifaire!B$3:K$1003,10,0))</f>
        <v>1</v>
      </c>
    </row>
    <row r="291" customFormat="false" ht="12.8" hidden="false" customHeight="false" outlineLevel="0" collapsed="false">
      <c r="A291" s="71" t="s">
        <v>435</v>
      </c>
      <c r="B291" s="72" t="s">
        <v>436</v>
      </c>
      <c r="C291" s="73"/>
      <c r="D291" s="38" t="str">
        <f aca="false">IF(L291=L$22,L$21,IF(M291=M$22,M$21,K291))</f>
        <v>M3</v>
      </c>
      <c r="E291" s="80" t="n">
        <f aca="false">Q291</f>
        <v>1024</v>
      </c>
      <c r="F291" s="21"/>
      <c r="G291" s="75" t="n">
        <f aca="false">R291</f>
        <v>1</v>
      </c>
      <c r="H291" s="75" t="n">
        <f aca="false">G291*C291</f>
        <v>0</v>
      </c>
      <c r="I291" s="1" t="s">
        <v>324</v>
      </c>
      <c r="K291" s="76" t="s">
        <v>325</v>
      </c>
      <c r="L291" s="40"/>
      <c r="M291" s="76"/>
      <c r="N291" s="76" t="n">
        <v>1024</v>
      </c>
      <c r="O291" s="77" t="n">
        <f aca="false">IF(AND(L291="",M291=""),N291,"")</f>
        <v>1024</v>
      </c>
      <c r="P291" s="1" t="n">
        <f aca="false">VLOOKUP("CTR"&amp;N291,Cumul_par_Code_tarifaire!B$3:K$1003,2,0)</f>
        <v>0</v>
      </c>
      <c r="Q291" s="1" t="n">
        <f aca="false">IF(L291&lt;&gt;"",L$20,IF(M291&lt;&gt;"",M$20,VLOOKUP("CTR"&amp;N291,Cumul_par_Code_tarifaire!B$3:K$1003,9,0)))</f>
        <v>1024</v>
      </c>
      <c r="R291" s="1" t="n">
        <f aca="false">IF(OR(L291&lt;&gt;"",M291&lt;&gt;""),R$21,VLOOKUP("CTR"&amp;N291,Cumul_par_Code_tarifaire!B$3:K$1003,10,0))</f>
        <v>1</v>
      </c>
    </row>
    <row r="292" customFormat="false" ht="12.8" hidden="false" customHeight="false" outlineLevel="0" collapsed="false">
      <c r="A292" s="71" t="s">
        <v>437</v>
      </c>
      <c r="B292" s="72" t="s">
        <v>438</v>
      </c>
      <c r="C292" s="73"/>
      <c r="D292" s="38" t="str">
        <f aca="false">IF(L292=L$22,L$21,IF(M292=M$22,M$21,K292))</f>
        <v>M3</v>
      </c>
      <c r="E292" s="80" t="n">
        <f aca="false">Q292</f>
        <v>1024</v>
      </c>
      <c r="F292" s="21"/>
      <c r="G292" s="75" t="n">
        <f aca="false">R292</f>
        <v>1</v>
      </c>
      <c r="H292" s="75" t="n">
        <f aca="false">G292*C292</f>
        <v>0</v>
      </c>
      <c r="I292" s="1" t="s">
        <v>324</v>
      </c>
      <c r="K292" s="76" t="s">
        <v>325</v>
      </c>
      <c r="L292" s="40"/>
      <c r="M292" s="76"/>
      <c r="N292" s="76" t="n">
        <v>1024</v>
      </c>
      <c r="O292" s="77" t="n">
        <f aca="false">IF(AND(L292="",M292=""),N292,"")</f>
        <v>1024</v>
      </c>
      <c r="P292" s="1" t="n">
        <f aca="false">VLOOKUP("CTR"&amp;N292,Cumul_par_Code_tarifaire!B$3:K$1003,2,0)</f>
        <v>0</v>
      </c>
      <c r="Q292" s="1" t="n">
        <f aca="false">IF(L292&lt;&gt;"",L$20,IF(M292&lt;&gt;"",M$20,VLOOKUP("CTR"&amp;N292,Cumul_par_Code_tarifaire!B$3:K$1003,9,0)))</f>
        <v>1024</v>
      </c>
      <c r="R292" s="1" t="n">
        <f aca="false">IF(OR(L292&lt;&gt;"",M292&lt;&gt;""),R$21,VLOOKUP("CTR"&amp;N292,Cumul_par_Code_tarifaire!B$3:K$1003,10,0))</f>
        <v>1</v>
      </c>
    </row>
    <row r="293" customFormat="false" ht="12.8" hidden="false" customHeight="false" outlineLevel="0" collapsed="false">
      <c r="A293" s="71" t="s">
        <v>437</v>
      </c>
      <c r="B293" s="72" t="s">
        <v>439</v>
      </c>
      <c r="C293" s="73"/>
      <c r="D293" s="38" t="str">
        <f aca="false">IF(L293=L$22,L$21,IF(M293=M$22,M$21,K293))</f>
        <v>M3</v>
      </c>
      <c r="E293" s="80" t="n">
        <f aca="false">Q293</f>
        <v>1024</v>
      </c>
      <c r="F293" s="21"/>
      <c r="G293" s="75" t="n">
        <f aca="false">R293</f>
        <v>1</v>
      </c>
      <c r="H293" s="75" t="n">
        <f aca="false">G293*C293</f>
        <v>0</v>
      </c>
      <c r="I293" s="1" t="s">
        <v>324</v>
      </c>
      <c r="K293" s="76" t="s">
        <v>325</v>
      </c>
      <c r="L293" s="40"/>
      <c r="M293" s="76"/>
      <c r="N293" s="76" t="n">
        <v>1024</v>
      </c>
      <c r="O293" s="77" t="n">
        <f aca="false">IF(AND(L293="",M293=""),N293,"")</f>
        <v>1024</v>
      </c>
      <c r="P293" s="1" t="n">
        <f aca="false">VLOOKUP("CTR"&amp;N293,Cumul_par_Code_tarifaire!B$3:K$1003,2,0)</f>
        <v>0</v>
      </c>
      <c r="Q293" s="1" t="n">
        <f aca="false">IF(L293&lt;&gt;"",L$20,IF(M293&lt;&gt;"",M$20,VLOOKUP("CTR"&amp;N293,Cumul_par_Code_tarifaire!B$3:K$1003,9,0)))</f>
        <v>1024</v>
      </c>
      <c r="R293" s="1" t="n">
        <f aca="false">IF(OR(L293&lt;&gt;"",M293&lt;&gt;""),R$21,VLOOKUP("CTR"&amp;N293,Cumul_par_Code_tarifaire!B$3:K$1003,10,0))</f>
        <v>1</v>
      </c>
    </row>
    <row r="294" customFormat="false" ht="12.8" hidden="false" customHeight="false" outlineLevel="0" collapsed="false">
      <c r="A294" s="71" t="s">
        <v>437</v>
      </c>
      <c r="B294" s="72" t="s">
        <v>440</v>
      </c>
      <c r="C294" s="73"/>
      <c r="D294" s="38" t="str">
        <f aca="false">IF(L294=L$22,L$21,IF(M294=M$22,M$21,K294))</f>
        <v>M3</v>
      </c>
      <c r="E294" s="80" t="n">
        <f aca="false">Q294</f>
        <v>1024</v>
      </c>
      <c r="F294" s="21"/>
      <c r="G294" s="75" t="n">
        <f aca="false">R294</f>
        <v>1</v>
      </c>
      <c r="H294" s="75" t="n">
        <f aca="false">G294*C294</f>
        <v>0</v>
      </c>
      <c r="I294" s="1" t="s">
        <v>324</v>
      </c>
      <c r="K294" s="76" t="s">
        <v>325</v>
      </c>
      <c r="L294" s="40"/>
      <c r="M294" s="76"/>
      <c r="N294" s="76" t="n">
        <v>1024</v>
      </c>
      <c r="O294" s="77" t="n">
        <f aca="false">IF(AND(L294="",M294=""),N294,"")</f>
        <v>1024</v>
      </c>
      <c r="P294" s="1" t="n">
        <f aca="false">VLOOKUP("CTR"&amp;N294,Cumul_par_Code_tarifaire!B$3:K$1003,2,0)</f>
        <v>0</v>
      </c>
      <c r="Q294" s="1" t="n">
        <f aca="false">IF(L294&lt;&gt;"",L$20,IF(M294&lt;&gt;"",M$20,VLOOKUP("CTR"&amp;N294,Cumul_par_Code_tarifaire!B$3:K$1003,9,0)))</f>
        <v>1024</v>
      </c>
      <c r="R294" s="1" t="n">
        <f aca="false">IF(OR(L294&lt;&gt;"",M294&lt;&gt;""),R$21,VLOOKUP("CTR"&amp;N294,Cumul_par_Code_tarifaire!B$3:K$1003,10,0))</f>
        <v>1</v>
      </c>
    </row>
    <row r="295" customFormat="false" ht="12.8" hidden="false" customHeight="false" outlineLevel="0" collapsed="false">
      <c r="A295" s="71" t="s">
        <v>437</v>
      </c>
      <c r="B295" s="72" t="s">
        <v>441</v>
      </c>
      <c r="C295" s="73"/>
      <c r="D295" s="38" t="str">
        <f aca="false">IF(L295=L$22,L$21,IF(M295=M$22,M$21,K295))</f>
        <v>M3</v>
      </c>
      <c r="E295" s="80" t="n">
        <f aca="false">Q295</f>
        <v>1024</v>
      </c>
      <c r="F295" s="21"/>
      <c r="G295" s="75" t="n">
        <f aca="false">R295</f>
        <v>1</v>
      </c>
      <c r="H295" s="75" t="n">
        <f aca="false">G295*C295</f>
        <v>0</v>
      </c>
      <c r="I295" s="1" t="s">
        <v>324</v>
      </c>
      <c r="K295" s="76" t="s">
        <v>325</v>
      </c>
      <c r="L295" s="40"/>
      <c r="M295" s="76"/>
      <c r="N295" s="76" t="n">
        <v>1024</v>
      </c>
      <c r="O295" s="77" t="n">
        <f aca="false">IF(AND(L295="",M295=""),N295,"")</f>
        <v>1024</v>
      </c>
      <c r="P295" s="1" t="n">
        <f aca="false">VLOOKUP("CTR"&amp;N295,Cumul_par_Code_tarifaire!B$3:K$1003,2,0)</f>
        <v>0</v>
      </c>
      <c r="Q295" s="1" t="n">
        <f aca="false">IF(L295&lt;&gt;"",L$20,IF(M295&lt;&gt;"",M$20,VLOOKUP("CTR"&amp;N295,Cumul_par_Code_tarifaire!B$3:K$1003,9,0)))</f>
        <v>1024</v>
      </c>
      <c r="R295" s="1" t="n">
        <f aca="false">IF(OR(L295&lt;&gt;"",M295&lt;&gt;""),R$21,VLOOKUP("CTR"&amp;N295,Cumul_par_Code_tarifaire!B$3:K$1003,10,0))</f>
        <v>1</v>
      </c>
    </row>
    <row r="296" customFormat="false" ht="12.8" hidden="false" customHeight="false" outlineLevel="0" collapsed="false">
      <c r="A296" s="71" t="s">
        <v>442</v>
      </c>
      <c r="B296" s="72" t="s">
        <v>443</v>
      </c>
      <c r="C296" s="73"/>
      <c r="D296" s="38" t="str">
        <f aca="false">IF(L296=L$22,L$21,IF(M296=M$22,M$21,K296))</f>
        <v>M3</v>
      </c>
      <c r="E296" s="80" t="n">
        <f aca="false">Q296</f>
        <v>1024</v>
      </c>
      <c r="F296" s="21"/>
      <c r="G296" s="75" t="n">
        <f aca="false">R296</f>
        <v>1</v>
      </c>
      <c r="H296" s="75" t="n">
        <f aca="false">G296*C296</f>
        <v>0</v>
      </c>
      <c r="I296" s="1" t="s">
        <v>324</v>
      </c>
      <c r="K296" s="76" t="s">
        <v>325</v>
      </c>
      <c r="L296" s="40"/>
      <c r="M296" s="76"/>
      <c r="N296" s="76" t="n">
        <v>1024</v>
      </c>
      <c r="O296" s="77" t="n">
        <f aca="false">IF(AND(L296="",M296=""),N296,"")</f>
        <v>1024</v>
      </c>
      <c r="P296" s="1" t="n">
        <f aca="false">VLOOKUP("CTR"&amp;N296,Cumul_par_Code_tarifaire!B$3:K$1003,2,0)</f>
        <v>0</v>
      </c>
      <c r="Q296" s="1" t="n">
        <f aca="false">IF(L296&lt;&gt;"",L$20,IF(M296&lt;&gt;"",M$20,VLOOKUP("CTR"&amp;N296,Cumul_par_Code_tarifaire!B$3:K$1003,9,0)))</f>
        <v>1024</v>
      </c>
      <c r="R296" s="1" t="n">
        <f aca="false">IF(OR(L296&lt;&gt;"",M296&lt;&gt;""),R$21,VLOOKUP("CTR"&amp;N296,Cumul_par_Code_tarifaire!B$3:K$1003,10,0))</f>
        <v>1</v>
      </c>
    </row>
    <row r="297" customFormat="false" ht="12.8" hidden="false" customHeight="false" outlineLevel="0" collapsed="false">
      <c r="A297" s="71" t="s">
        <v>442</v>
      </c>
      <c r="B297" s="72" t="s">
        <v>444</v>
      </c>
      <c r="C297" s="73"/>
      <c r="D297" s="38" t="str">
        <f aca="false">IF(L297=L$22,L$21,IF(M297=M$22,M$21,K297))</f>
        <v>M3</v>
      </c>
      <c r="E297" s="80" t="n">
        <f aca="false">Q297</f>
        <v>1024</v>
      </c>
      <c r="F297" s="21"/>
      <c r="G297" s="75" t="n">
        <f aca="false">R297</f>
        <v>1</v>
      </c>
      <c r="H297" s="75" t="n">
        <f aca="false">G297*C297</f>
        <v>0</v>
      </c>
      <c r="I297" s="1" t="s">
        <v>324</v>
      </c>
      <c r="K297" s="76" t="s">
        <v>325</v>
      </c>
      <c r="L297" s="40"/>
      <c r="M297" s="76"/>
      <c r="N297" s="76" t="n">
        <v>1024</v>
      </c>
      <c r="O297" s="77" t="n">
        <f aca="false">IF(AND(L297="",M297=""),N297,"")</f>
        <v>1024</v>
      </c>
      <c r="P297" s="1" t="n">
        <f aca="false">VLOOKUP("CTR"&amp;N297,Cumul_par_Code_tarifaire!B$3:K$1003,2,0)</f>
        <v>0</v>
      </c>
      <c r="Q297" s="1" t="n">
        <f aca="false">IF(L297&lt;&gt;"",L$20,IF(M297&lt;&gt;"",M$20,VLOOKUP("CTR"&amp;N297,Cumul_par_Code_tarifaire!B$3:K$1003,9,0)))</f>
        <v>1024</v>
      </c>
      <c r="R297" s="1" t="n">
        <f aca="false">IF(OR(L297&lt;&gt;"",M297&lt;&gt;""),R$21,VLOOKUP("CTR"&amp;N297,Cumul_par_Code_tarifaire!B$3:K$1003,10,0))</f>
        <v>1</v>
      </c>
    </row>
    <row r="298" customFormat="false" ht="12.8" hidden="false" customHeight="false" outlineLevel="0" collapsed="false">
      <c r="A298" s="71" t="s">
        <v>442</v>
      </c>
      <c r="B298" s="72" t="s">
        <v>445</v>
      </c>
      <c r="C298" s="73"/>
      <c r="D298" s="38" t="str">
        <f aca="false">IF(L298=L$22,L$21,IF(M298=M$22,M$21,K298))</f>
        <v>M3</v>
      </c>
      <c r="E298" s="80" t="n">
        <f aca="false">Q298</f>
        <v>1024</v>
      </c>
      <c r="F298" s="21"/>
      <c r="G298" s="75" t="n">
        <f aca="false">R298</f>
        <v>1</v>
      </c>
      <c r="H298" s="75" t="n">
        <f aca="false">G298*C298</f>
        <v>0</v>
      </c>
      <c r="I298" s="1" t="s">
        <v>324</v>
      </c>
      <c r="K298" s="76" t="s">
        <v>325</v>
      </c>
      <c r="L298" s="40"/>
      <c r="M298" s="76"/>
      <c r="N298" s="76" t="n">
        <v>1024</v>
      </c>
      <c r="O298" s="77" t="n">
        <f aca="false">IF(AND(L298="",M298=""),N298,"")</f>
        <v>1024</v>
      </c>
      <c r="P298" s="1" t="n">
        <f aca="false">VLOOKUP("CTR"&amp;N298,Cumul_par_Code_tarifaire!B$3:K$1003,2,0)</f>
        <v>0</v>
      </c>
      <c r="Q298" s="1" t="n">
        <f aca="false">IF(L298&lt;&gt;"",L$20,IF(M298&lt;&gt;"",M$20,VLOOKUP("CTR"&amp;N298,Cumul_par_Code_tarifaire!B$3:K$1003,9,0)))</f>
        <v>1024</v>
      </c>
      <c r="R298" s="1" t="n">
        <f aca="false">IF(OR(L298&lt;&gt;"",M298&lt;&gt;""),R$21,VLOOKUP("CTR"&amp;N298,Cumul_par_Code_tarifaire!B$3:K$1003,10,0))</f>
        <v>1</v>
      </c>
    </row>
    <row r="299" customFormat="false" ht="12.8" hidden="true" customHeight="false" outlineLevel="0" collapsed="false">
      <c r="A299" s="71" t="s">
        <v>442</v>
      </c>
      <c r="B299" s="72" t="s">
        <v>446</v>
      </c>
      <c r="C299" s="73"/>
      <c r="D299" s="38" t="str">
        <f aca="false">IF(L299=L$22,L$21,IF(M299=M$22,M$21,K299))</f>
        <v>non dispo 2025</v>
      </c>
      <c r="E299" s="80" t="str">
        <f aca="false">Q299</f>
        <v>Nous Consulter</v>
      </c>
      <c r="F299" s="21"/>
      <c r="G299" s="75" t="n">
        <f aca="false">R299</f>
        <v>0</v>
      </c>
      <c r="H299" s="75" t="n">
        <f aca="false">G299*C299</f>
        <v>0</v>
      </c>
      <c r="I299" s="1" t="s">
        <v>324</v>
      </c>
      <c r="K299" s="76" t="s">
        <v>325</v>
      </c>
      <c r="L299" s="40" t="s">
        <v>34</v>
      </c>
      <c r="M299" s="76" t="s">
        <v>35</v>
      </c>
      <c r="N299" s="76" t="n">
        <v>1024</v>
      </c>
      <c r="O299" s="77" t="str">
        <f aca="false">IF(AND(L299="",M299=""),N299,"")</f>
        <v/>
      </c>
      <c r="P299" s="1" t="n">
        <f aca="false">VLOOKUP("CTR"&amp;N299,Cumul_par_Code_tarifaire!B$3:K$1003,2,0)</f>
        <v>0</v>
      </c>
      <c r="Q299" s="1" t="str">
        <f aca="false">IF(L299&lt;&gt;"",L$20,IF(M299&lt;&gt;"",M$20,VLOOKUP("CTR"&amp;N299,Cumul_par_Code_tarifaire!B$3:K$1003,9,0)))</f>
        <v>Nous Consulter</v>
      </c>
      <c r="R299" s="1" t="n">
        <f aca="false">IF(OR(L299&lt;&gt;"",M299&lt;&gt;""),R$21,VLOOKUP("CTR"&amp;N299,Cumul_par_Code_tarifaire!B$3:K$1003,10,0))</f>
        <v>0</v>
      </c>
      <c r="S299" s="1"/>
      <c r="T299" s="5"/>
      <c r="U299" s="5"/>
    </row>
    <row r="300" customFormat="false" ht="12.8" hidden="false" customHeight="false" outlineLevel="0" collapsed="false">
      <c r="A300" s="71" t="s">
        <v>447</v>
      </c>
      <c r="B300" s="72" t="s">
        <v>448</v>
      </c>
      <c r="C300" s="73"/>
      <c r="D300" s="38" t="str">
        <f aca="false">IF(L300=L$22,L$21,IF(M300=M$22,M$21,K300))</f>
        <v>M3</v>
      </c>
      <c r="E300" s="80" t="n">
        <f aca="false">Q300</f>
        <v>1027</v>
      </c>
      <c r="F300" s="21"/>
      <c r="G300" s="75" t="n">
        <f aca="false">R300</f>
        <v>0.35</v>
      </c>
      <c r="H300" s="75" t="n">
        <f aca="false">G300*C300</f>
        <v>0</v>
      </c>
      <c r="I300" s="1" t="s">
        <v>387</v>
      </c>
      <c r="K300" s="76" t="s">
        <v>325</v>
      </c>
      <c r="L300" s="40"/>
      <c r="M300" s="76"/>
      <c r="N300" s="76" t="n">
        <v>1027</v>
      </c>
      <c r="O300" s="77" t="n">
        <f aca="false">IF(AND(L300="",M300=""),N300,"")</f>
        <v>1027</v>
      </c>
      <c r="P300" s="1" t="n">
        <f aca="false">VLOOKUP("CTR"&amp;N300,Cumul_par_Code_tarifaire!B$3:K$1003,2,0)</f>
        <v>0</v>
      </c>
      <c r="Q300" s="1" t="n">
        <f aca="false">IF(L300&lt;&gt;"",L$20,IF(M300&lt;&gt;"",M$20,VLOOKUP("CTR"&amp;N300,Cumul_par_Code_tarifaire!B$3:K$1003,9,0)))</f>
        <v>1027</v>
      </c>
      <c r="R300" s="1" t="n">
        <f aca="false">IF(OR(L300&lt;&gt;"",M300&lt;&gt;""),R$21,VLOOKUP("CTR"&amp;N300,Cumul_par_Code_tarifaire!B$3:K$1003,10,0))</f>
        <v>0.35</v>
      </c>
    </row>
    <row r="301" customFormat="false" ht="12.8" hidden="false" customHeight="false" outlineLevel="0" collapsed="false">
      <c r="A301" s="71" t="s">
        <v>449</v>
      </c>
      <c r="B301" s="72" t="s">
        <v>450</v>
      </c>
      <c r="C301" s="73"/>
      <c r="D301" s="38" t="str">
        <f aca="false">IF(L301=L$22,L$21,IF(M301=M$22,M$21,K301))</f>
        <v>M5</v>
      </c>
      <c r="E301" s="80" t="n">
        <f aca="false">Q301</f>
        <v>1006</v>
      </c>
      <c r="F301" s="23"/>
      <c r="G301" s="75" t="n">
        <f aca="false">R301</f>
        <v>1.9</v>
      </c>
      <c r="H301" s="75" t="n">
        <f aca="false">G301*C301</f>
        <v>0</v>
      </c>
      <c r="I301" s="83" t="s">
        <v>332</v>
      </c>
      <c r="K301" s="76" t="s">
        <v>451</v>
      </c>
      <c r="L301" s="40"/>
      <c r="M301" s="76"/>
      <c r="N301" s="76" t="n">
        <v>1006</v>
      </c>
      <c r="O301" s="77" t="n">
        <f aca="false">IF(AND(L301="",M301=""),N301,"")</f>
        <v>1006</v>
      </c>
      <c r="P301" s="1" t="n">
        <f aca="false">VLOOKUP("CTR"&amp;N301,Cumul_par_Code_tarifaire!B$3:K$1003,2,0)</f>
        <v>0</v>
      </c>
      <c r="Q301" s="1" t="n">
        <f aca="false">IF(L301&lt;&gt;"",L$20,IF(M301&lt;&gt;"",M$20,VLOOKUP("CTR"&amp;N301,Cumul_par_Code_tarifaire!B$3:K$1003,9,0)))</f>
        <v>1006</v>
      </c>
      <c r="R301" s="1" t="n">
        <f aca="false">IF(OR(L301&lt;&gt;"",M301&lt;&gt;""),R$21,VLOOKUP("CTR"&amp;N301,Cumul_par_Code_tarifaire!B$3:K$1003,10,0))</f>
        <v>1.9</v>
      </c>
    </row>
    <row r="302" customFormat="false" ht="12.8" hidden="false" customHeight="false" outlineLevel="0" collapsed="false">
      <c r="A302" s="71" t="s">
        <v>449</v>
      </c>
      <c r="B302" s="72" t="s">
        <v>452</v>
      </c>
      <c r="C302" s="73"/>
      <c r="D302" s="38" t="str">
        <f aca="false">IF(L302=L$22,L$21,IF(M302=M$22,M$21,K302))</f>
        <v>M5</v>
      </c>
      <c r="E302" s="80" t="n">
        <f aca="false">Q302</f>
        <v>1006</v>
      </c>
      <c r="F302" s="23"/>
      <c r="G302" s="75" t="n">
        <f aca="false">R302</f>
        <v>1.9</v>
      </c>
      <c r="H302" s="75" t="n">
        <f aca="false">G302*C302</f>
        <v>0</v>
      </c>
      <c r="I302" s="83" t="s">
        <v>332</v>
      </c>
      <c r="K302" s="76" t="s">
        <v>451</v>
      </c>
      <c r="L302" s="40"/>
      <c r="M302" s="76"/>
      <c r="N302" s="76" t="n">
        <v>1006</v>
      </c>
      <c r="O302" s="77" t="n">
        <f aca="false">IF(AND(L302="",M302=""),N302,"")</f>
        <v>1006</v>
      </c>
      <c r="P302" s="1" t="n">
        <f aca="false">VLOOKUP("CTR"&amp;N302,Cumul_par_Code_tarifaire!B$3:K$1003,2,0)</f>
        <v>0</v>
      </c>
      <c r="Q302" s="1" t="n">
        <f aca="false">IF(L302&lt;&gt;"",L$20,IF(M302&lt;&gt;"",M$20,VLOOKUP("CTR"&amp;N302,Cumul_par_Code_tarifaire!B$3:K$1003,9,0)))</f>
        <v>1006</v>
      </c>
      <c r="R302" s="1" t="n">
        <f aca="false">IF(OR(L302&lt;&gt;"",M302&lt;&gt;""),R$21,VLOOKUP("CTR"&amp;N302,Cumul_par_Code_tarifaire!B$3:K$1003,10,0))</f>
        <v>1.9</v>
      </c>
    </row>
    <row r="303" customFormat="false" ht="12.8" hidden="false" customHeight="false" outlineLevel="0" collapsed="false">
      <c r="A303" s="71" t="s">
        <v>449</v>
      </c>
      <c r="B303" s="72" t="s">
        <v>453</v>
      </c>
      <c r="C303" s="73"/>
      <c r="D303" s="38" t="str">
        <f aca="false">IF(L303=L$22,L$21,IF(M303=M$22,M$21,K303))</f>
        <v>M5</v>
      </c>
      <c r="E303" s="80" t="n">
        <f aca="false">Q303</f>
        <v>1006</v>
      </c>
      <c r="F303" s="23"/>
      <c r="G303" s="75" t="n">
        <f aca="false">R303</f>
        <v>1.9</v>
      </c>
      <c r="H303" s="75" t="n">
        <f aca="false">G303*C303</f>
        <v>0</v>
      </c>
      <c r="I303" s="83" t="s">
        <v>332</v>
      </c>
      <c r="K303" s="76" t="s">
        <v>451</v>
      </c>
      <c r="L303" s="40"/>
      <c r="M303" s="76"/>
      <c r="N303" s="76" t="n">
        <v>1006</v>
      </c>
      <c r="O303" s="77" t="n">
        <f aca="false">IF(AND(L303="",M303=""),N303,"")</f>
        <v>1006</v>
      </c>
      <c r="P303" s="1" t="n">
        <f aca="false">VLOOKUP("CTR"&amp;N303,Cumul_par_Code_tarifaire!B$3:K$1003,2,0)</f>
        <v>0</v>
      </c>
      <c r="Q303" s="1" t="n">
        <f aca="false">IF(L303&lt;&gt;"",L$20,IF(M303&lt;&gt;"",M$20,VLOOKUP("CTR"&amp;N303,Cumul_par_Code_tarifaire!B$3:K$1003,9,0)))</f>
        <v>1006</v>
      </c>
      <c r="R303" s="1" t="n">
        <f aca="false">IF(OR(L303&lt;&gt;"",M303&lt;&gt;""),R$21,VLOOKUP("CTR"&amp;N303,Cumul_par_Code_tarifaire!B$3:K$1003,10,0))</f>
        <v>1.9</v>
      </c>
    </row>
    <row r="304" customFormat="false" ht="12.8" hidden="false" customHeight="false" outlineLevel="0" collapsed="false">
      <c r="A304" s="71" t="s">
        <v>449</v>
      </c>
      <c r="B304" s="72" t="s">
        <v>454</v>
      </c>
      <c r="C304" s="73"/>
      <c r="D304" s="38" t="str">
        <f aca="false">IF(L304=L$22,L$21,IF(M304=M$22,M$21,K304))</f>
        <v>M5</v>
      </c>
      <c r="E304" s="80" t="n">
        <f aca="false">Q304</f>
        <v>1006</v>
      </c>
      <c r="F304" s="23"/>
      <c r="G304" s="75" t="n">
        <f aca="false">R304</f>
        <v>1.9</v>
      </c>
      <c r="H304" s="75" t="n">
        <f aca="false">G304*C304</f>
        <v>0</v>
      </c>
      <c r="I304" s="83" t="s">
        <v>332</v>
      </c>
      <c r="K304" s="76" t="s">
        <v>451</v>
      </c>
      <c r="L304" s="40"/>
      <c r="M304" s="76"/>
      <c r="N304" s="76" t="n">
        <v>1006</v>
      </c>
      <c r="O304" s="77" t="n">
        <f aca="false">IF(AND(L304="",M304=""),N304,"")</f>
        <v>1006</v>
      </c>
      <c r="P304" s="1" t="n">
        <f aca="false">VLOOKUP("CTR"&amp;N304,Cumul_par_Code_tarifaire!B$3:K$1003,2,0)</f>
        <v>0</v>
      </c>
      <c r="Q304" s="1" t="n">
        <f aca="false">IF(L304&lt;&gt;"",L$20,IF(M304&lt;&gt;"",M$20,VLOOKUP("CTR"&amp;N304,Cumul_par_Code_tarifaire!B$3:K$1003,9,0)))</f>
        <v>1006</v>
      </c>
      <c r="R304" s="1" t="n">
        <f aca="false">IF(OR(L304&lt;&gt;"",M304&lt;&gt;""),R$21,VLOOKUP("CTR"&amp;N304,Cumul_par_Code_tarifaire!B$3:K$1003,10,0))</f>
        <v>1.9</v>
      </c>
    </row>
    <row r="305" customFormat="false" ht="12.8" hidden="false" customHeight="false" outlineLevel="0" collapsed="false">
      <c r="A305" s="71" t="s">
        <v>449</v>
      </c>
      <c r="B305" s="72" t="s">
        <v>455</v>
      </c>
      <c r="C305" s="29"/>
      <c r="D305" s="38" t="str">
        <f aca="false">IF(L305=L$22,L$21,IF(M305=M$22,M$21,K305))</f>
        <v>M5</v>
      </c>
      <c r="E305" s="80" t="n">
        <f aca="false">Q305</f>
        <v>1006</v>
      </c>
      <c r="F305" s="23"/>
      <c r="G305" s="75" t="n">
        <f aca="false">R305</f>
        <v>1.9</v>
      </c>
      <c r="H305" s="75" t="n">
        <f aca="false">G305*C305</f>
        <v>0</v>
      </c>
      <c r="I305" s="83" t="s">
        <v>332</v>
      </c>
      <c r="K305" s="76" t="s">
        <v>451</v>
      </c>
      <c r="L305" s="40"/>
      <c r="M305" s="76"/>
      <c r="N305" s="76" t="n">
        <v>1006</v>
      </c>
      <c r="O305" s="77" t="n">
        <f aca="false">IF(AND(L305="",M305=""),N305,"")</f>
        <v>1006</v>
      </c>
      <c r="P305" s="1" t="n">
        <f aca="false">VLOOKUP("CTR"&amp;N305,Cumul_par_Code_tarifaire!B$3:K$1003,2,0)</f>
        <v>0</v>
      </c>
      <c r="Q305" s="1" t="n">
        <f aca="false">IF(L305&lt;&gt;"",L$20,IF(M305&lt;&gt;"",M$20,VLOOKUP("CTR"&amp;N305,Cumul_par_Code_tarifaire!B$3:K$1003,9,0)))</f>
        <v>1006</v>
      </c>
      <c r="R305" s="1" t="n">
        <f aca="false">IF(OR(L305&lt;&gt;"",M305&lt;&gt;""),R$21,VLOOKUP("CTR"&amp;N305,Cumul_par_Code_tarifaire!B$3:K$1003,10,0))</f>
        <v>1.9</v>
      </c>
    </row>
    <row r="306" customFormat="false" ht="12.8" hidden="false" customHeight="false" outlineLevel="0" collapsed="false">
      <c r="A306" s="71" t="s">
        <v>449</v>
      </c>
      <c r="B306" s="72" t="s">
        <v>456</v>
      </c>
      <c r="C306" s="73"/>
      <c r="D306" s="38" t="str">
        <f aca="false">IF(L306=L$22,L$21,IF(M306=M$22,M$21,K306))</f>
        <v>M5</v>
      </c>
      <c r="E306" s="80" t="n">
        <f aca="false">Q306</f>
        <v>1006</v>
      </c>
      <c r="F306" s="23"/>
      <c r="G306" s="75" t="n">
        <f aca="false">R306</f>
        <v>1.9</v>
      </c>
      <c r="H306" s="75" t="n">
        <f aca="false">G306*C306</f>
        <v>0</v>
      </c>
      <c r="I306" s="83" t="s">
        <v>332</v>
      </c>
      <c r="K306" s="76" t="s">
        <v>451</v>
      </c>
      <c r="L306" s="40"/>
      <c r="M306" s="76"/>
      <c r="N306" s="76" t="n">
        <v>1006</v>
      </c>
      <c r="O306" s="77" t="n">
        <f aca="false">IF(AND(L306="",M306=""),N306,"")</f>
        <v>1006</v>
      </c>
      <c r="P306" s="1" t="n">
        <f aca="false">VLOOKUP("CTR"&amp;N306,Cumul_par_Code_tarifaire!B$3:K$1003,2,0)</f>
        <v>0</v>
      </c>
      <c r="Q306" s="1" t="n">
        <f aca="false">IF(L306&lt;&gt;"",L$20,IF(M306&lt;&gt;"",M$20,VLOOKUP("CTR"&amp;N306,Cumul_par_Code_tarifaire!B$3:K$1003,9,0)))</f>
        <v>1006</v>
      </c>
      <c r="R306" s="1" t="n">
        <f aca="false">IF(OR(L306&lt;&gt;"",M306&lt;&gt;""),R$21,VLOOKUP("CTR"&amp;N306,Cumul_par_Code_tarifaire!B$3:K$1003,10,0))</f>
        <v>1.9</v>
      </c>
    </row>
    <row r="307" customFormat="false" ht="12.8" hidden="false" customHeight="false" outlineLevel="0" collapsed="false">
      <c r="A307" s="71" t="s">
        <v>449</v>
      </c>
      <c r="B307" s="72" t="s">
        <v>457</v>
      </c>
      <c r="C307" s="73"/>
      <c r="D307" s="38" t="str">
        <f aca="false">IF(L307=L$22,L$21,IF(M307=M$22,M$21,K307))</f>
        <v>M5</v>
      </c>
      <c r="E307" s="80" t="n">
        <f aca="false">Q307</f>
        <v>1006</v>
      </c>
      <c r="F307" s="23"/>
      <c r="G307" s="75" t="n">
        <f aca="false">R307</f>
        <v>1.9</v>
      </c>
      <c r="H307" s="75" t="n">
        <f aca="false">G307*C307</f>
        <v>0</v>
      </c>
      <c r="I307" s="83" t="s">
        <v>332</v>
      </c>
      <c r="K307" s="76" t="s">
        <v>451</v>
      </c>
      <c r="L307" s="40"/>
      <c r="M307" s="76"/>
      <c r="N307" s="76" t="n">
        <v>1006</v>
      </c>
      <c r="O307" s="77" t="n">
        <f aca="false">IF(AND(L307="",M307=""),N307,"")</f>
        <v>1006</v>
      </c>
      <c r="P307" s="1" t="n">
        <f aca="false">VLOOKUP("CTR"&amp;N307,Cumul_par_Code_tarifaire!B$3:K$1003,2,0)</f>
        <v>0</v>
      </c>
      <c r="Q307" s="1" t="n">
        <f aca="false">IF(L307&lt;&gt;"",L$20,IF(M307&lt;&gt;"",M$20,VLOOKUP("CTR"&amp;N307,Cumul_par_Code_tarifaire!B$3:K$1003,9,0)))</f>
        <v>1006</v>
      </c>
      <c r="R307" s="1" t="n">
        <f aca="false">IF(OR(L307&lt;&gt;"",M307&lt;&gt;""),R$21,VLOOKUP("CTR"&amp;N307,Cumul_par_Code_tarifaire!B$3:K$1003,10,0))</f>
        <v>1.9</v>
      </c>
    </row>
    <row r="308" customFormat="false" ht="12.8" hidden="false" customHeight="false" outlineLevel="0" collapsed="false">
      <c r="A308" s="71" t="s">
        <v>449</v>
      </c>
      <c r="B308" s="72" t="s">
        <v>458</v>
      </c>
      <c r="C308" s="73"/>
      <c r="D308" s="38" t="str">
        <f aca="false">IF(L308=L$22,L$21,IF(M308=M$22,M$21,K308))</f>
        <v>M5</v>
      </c>
      <c r="E308" s="80" t="n">
        <f aca="false">Q308</f>
        <v>1006</v>
      </c>
      <c r="F308" s="23"/>
      <c r="G308" s="75" t="n">
        <f aca="false">R308</f>
        <v>1.9</v>
      </c>
      <c r="H308" s="75" t="n">
        <f aca="false">G308*C308</f>
        <v>0</v>
      </c>
      <c r="I308" s="83" t="s">
        <v>332</v>
      </c>
      <c r="K308" s="76" t="s">
        <v>451</v>
      </c>
      <c r="L308" s="40"/>
      <c r="M308" s="76"/>
      <c r="N308" s="76" t="n">
        <v>1006</v>
      </c>
      <c r="O308" s="77" t="n">
        <f aca="false">IF(AND(L308="",M308=""),N308,"")</f>
        <v>1006</v>
      </c>
      <c r="P308" s="1" t="n">
        <f aca="false">VLOOKUP("CTR"&amp;N308,Cumul_par_Code_tarifaire!B$3:K$1003,2,0)</f>
        <v>0</v>
      </c>
      <c r="Q308" s="1" t="n">
        <f aca="false">IF(L308&lt;&gt;"",L$20,IF(M308&lt;&gt;"",M$20,VLOOKUP("CTR"&amp;N308,Cumul_par_Code_tarifaire!B$3:K$1003,9,0)))</f>
        <v>1006</v>
      </c>
      <c r="R308" s="1" t="n">
        <f aca="false">IF(OR(L308&lt;&gt;"",M308&lt;&gt;""),R$21,VLOOKUP("CTR"&amp;N308,Cumul_par_Code_tarifaire!B$3:K$1003,10,0))</f>
        <v>1.9</v>
      </c>
    </row>
    <row r="309" customFormat="false" ht="12.8" hidden="false" customHeight="false" outlineLevel="0" collapsed="false">
      <c r="A309" s="71" t="s">
        <v>449</v>
      </c>
      <c r="B309" s="72" t="s">
        <v>459</v>
      </c>
      <c r="C309" s="73"/>
      <c r="D309" s="38" t="str">
        <f aca="false">IF(L309=L$22,L$21,IF(M309=M$22,M$21,K309))</f>
        <v>M5</v>
      </c>
      <c r="E309" s="80" t="n">
        <f aca="false">Q309</f>
        <v>1006</v>
      </c>
      <c r="F309" s="23"/>
      <c r="G309" s="75" t="n">
        <f aca="false">R309</f>
        <v>1.9</v>
      </c>
      <c r="H309" s="75" t="n">
        <f aca="false">G309*C309</f>
        <v>0</v>
      </c>
      <c r="I309" s="83" t="s">
        <v>332</v>
      </c>
      <c r="K309" s="76" t="s">
        <v>451</v>
      </c>
      <c r="L309" s="40"/>
      <c r="M309" s="76"/>
      <c r="N309" s="76" t="n">
        <v>1006</v>
      </c>
      <c r="O309" s="77" t="n">
        <f aca="false">IF(AND(L309="",M309=""),N309,"")</f>
        <v>1006</v>
      </c>
      <c r="P309" s="1" t="n">
        <f aca="false">VLOOKUP("CTR"&amp;N309,Cumul_par_Code_tarifaire!B$3:K$1003,2,0)</f>
        <v>0</v>
      </c>
      <c r="Q309" s="1" t="n">
        <f aca="false">IF(L309&lt;&gt;"",L$20,IF(M309&lt;&gt;"",M$20,VLOOKUP("CTR"&amp;N309,Cumul_par_Code_tarifaire!B$3:K$1003,9,0)))</f>
        <v>1006</v>
      </c>
      <c r="R309" s="1" t="n">
        <f aca="false">IF(OR(L309&lt;&gt;"",M309&lt;&gt;""),R$21,VLOOKUP("CTR"&amp;N309,Cumul_par_Code_tarifaire!B$3:K$1003,10,0))</f>
        <v>1.9</v>
      </c>
    </row>
    <row r="310" customFormat="false" ht="12.8" hidden="false" customHeight="false" outlineLevel="0" collapsed="false">
      <c r="A310" s="71" t="s">
        <v>449</v>
      </c>
      <c r="B310" s="72" t="s">
        <v>460</v>
      </c>
      <c r="C310" s="73"/>
      <c r="D310" s="38" t="str">
        <f aca="false">IF(L310=L$22,L$21,IF(M310=M$22,M$21,K310))</f>
        <v>M5</v>
      </c>
      <c r="E310" s="80" t="n">
        <f aca="false">Q310</f>
        <v>1006</v>
      </c>
      <c r="F310" s="23"/>
      <c r="G310" s="75" t="n">
        <f aca="false">R310</f>
        <v>1.9</v>
      </c>
      <c r="H310" s="75" t="n">
        <f aca="false">G310*C310</f>
        <v>0</v>
      </c>
      <c r="I310" s="83" t="s">
        <v>332</v>
      </c>
      <c r="K310" s="76" t="s">
        <v>451</v>
      </c>
      <c r="L310" s="40"/>
      <c r="M310" s="76"/>
      <c r="N310" s="76" t="n">
        <v>1006</v>
      </c>
      <c r="O310" s="77" t="n">
        <f aca="false">IF(AND(L310="",M310=""),N310,"")</f>
        <v>1006</v>
      </c>
      <c r="P310" s="1" t="n">
        <f aca="false">VLOOKUP("CTR"&amp;N310,Cumul_par_Code_tarifaire!B$3:K$1003,2,0)</f>
        <v>0</v>
      </c>
      <c r="Q310" s="1" t="n">
        <f aca="false">IF(L310&lt;&gt;"",L$20,IF(M310&lt;&gt;"",M$20,VLOOKUP("CTR"&amp;N310,Cumul_par_Code_tarifaire!B$3:K$1003,9,0)))</f>
        <v>1006</v>
      </c>
      <c r="R310" s="1" t="n">
        <f aca="false">IF(OR(L310&lt;&gt;"",M310&lt;&gt;""),R$21,VLOOKUP("CTR"&amp;N310,Cumul_par_Code_tarifaire!B$3:K$1003,10,0))</f>
        <v>1.9</v>
      </c>
    </row>
    <row r="311" customFormat="false" ht="12.8" hidden="true" customHeight="false" outlineLevel="0" collapsed="false">
      <c r="A311" s="71" t="s">
        <v>449</v>
      </c>
      <c r="B311" s="72" t="s">
        <v>461</v>
      </c>
      <c r="C311" s="73"/>
      <c r="D311" s="38" t="str">
        <f aca="false">IF(L311=L$22,L$21,IF(M311=M$22,M$21,K311))</f>
        <v>non dispo 2025</v>
      </c>
      <c r="E311" s="80" t="str">
        <f aca="false">Q311</f>
        <v>Nous Consulter</v>
      </c>
      <c r="F311" s="23"/>
      <c r="G311" s="75" t="n">
        <f aca="false">R311</f>
        <v>0</v>
      </c>
      <c r="H311" s="75" t="n">
        <f aca="false">G311*C311</f>
        <v>0</v>
      </c>
      <c r="I311" s="83" t="s">
        <v>332</v>
      </c>
      <c r="K311" s="76" t="s">
        <v>451</v>
      </c>
      <c r="L311" s="40" t="s">
        <v>34</v>
      </c>
      <c r="M311" s="76"/>
      <c r="N311" s="76" t="n">
        <v>1006</v>
      </c>
      <c r="O311" s="77" t="str">
        <f aca="false">IF(AND(L311="",M311=""),N311,"")</f>
        <v/>
      </c>
      <c r="P311" s="1" t="n">
        <f aca="false">VLOOKUP("CTR"&amp;N311,Cumul_par_Code_tarifaire!B$3:K$1003,2,0)</f>
        <v>0</v>
      </c>
      <c r="Q311" s="1" t="str">
        <f aca="false">IF(L311&lt;&gt;"",L$20,IF(M311&lt;&gt;"",M$20,VLOOKUP("CTR"&amp;N311,Cumul_par_Code_tarifaire!B$3:K$1003,9,0)))</f>
        <v>Nous Consulter</v>
      </c>
      <c r="R311" s="1" t="n">
        <f aca="false">IF(OR(L311&lt;&gt;"",M311&lt;&gt;""),R$21,VLOOKUP("CTR"&amp;N311,Cumul_par_Code_tarifaire!B$3:K$1003,10,0))</f>
        <v>0</v>
      </c>
      <c r="S311" s="1"/>
      <c r="T311" s="5"/>
      <c r="U311" s="5"/>
    </row>
    <row r="312" customFormat="false" ht="12.8" hidden="false" customHeight="false" outlineLevel="0" collapsed="false">
      <c r="A312" s="71" t="s">
        <v>449</v>
      </c>
      <c r="B312" s="72" t="s">
        <v>462</v>
      </c>
      <c r="C312" s="73"/>
      <c r="D312" s="38" t="str">
        <f aca="false">IF(L312=L$22,L$21,IF(M312=M$22,M$21,K312))</f>
        <v>M5</v>
      </c>
      <c r="E312" s="80" t="n">
        <f aca="false">Q312</f>
        <v>1006</v>
      </c>
      <c r="F312" s="23"/>
      <c r="G312" s="75" t="n">
        <f aca="false">R312</f>
        <v>1.9</v>
      </c>
      <c r="H312" s="75" t="n">
        <f aca="false">G312*C312</f>
        <v>0</v>
      </c>
      <c r="I312" s="83" t="s">
        <v>332</v>
      </c>
      <c r="K312" s="76" t="s">
        <v>451</v>
      </c>
      <c r="L312" s="40"/>
      <c r="M312" s="76"/>
      <c r="N312" s="76" t="n">
        <v>1006</v>
      </c>
      <c r="O312" s="77" t="n">
        <f aca="false">IF(AND(L312="",M312=""),N312,"")</f>
        <v>1006</v>
      </c>
      <c r="P312" s="1" t="n">
        <f aca="false">VLOOKUP("CTR"&amp;N312,Cumul_par_Code_tarifaire!B$3:K$1003,2,0)</f>
        <v>0</v>
      </c>
      <c r="Q312" s="1" t="n">
        <f aca="false">IF(L312&lt;&gt;"",L$20,IF(M312&lt;&gt;"",M$20,VLOOKUP("CTR"&amp;N312,Cumul_par_Code_tarifaire!B$3:K$1003,9,0)))</f>
        <v>1006</v>
      </c>
      <c r="R312" s="1" t="n">
        <f aca="false">IF(OR(L312&lt;&gt;"",M312&lt;&gt;""),R$21,VLOOKUP("CTR"&amp;N312,Cumul_par_Code_tarifaire!B$3:K$1003,10,0))</f>
        <v>1.9</v>
      </c>
    </row>
    <row r="313" customFormat="false" ht="12.8" hidden="false" customHeight="false" outlineLevel="0" collapsed="false">
      <c r="A313" s="71" t="s">
        <v>449</v>
      </c>
      <c r="B313" s="72" t="s">
        <v>463</v>
      </c>
      <c r="C313" s="73"/>
      <c r="D313" s="38" t="str">
        <f aca="false">IF(L313=L$22,L$21,IF(M313=M$22,M$21,K313))</f>
        <v>M5</v>
      </c>
      <c r="E313" s="80" t="n">
        <f aca="false">Q313</f>
        <v>1006</v>
      </c>
      <c r="F313" s="23"/>
      <c r="G313" s="75" t="n">
        <f aca="false">R313</f>
        <v>1.9</v>
      </c>
      <c r="H313" s="75" t="n">
        <f aca="false">G313*C313</f>
        <v>0</v>
      </c>
      <c r="I313" s="83" t="s">
        <v>332</v>
      </c>
      <c r="K313" s="76" t="s">
        <v>451</v>
      </c>
      <c r="L313" s="40"/>
      <c r="M313" s="76"/>
      <c r="N313" s="76" t="n">
        <v>1006</v>
      </c>
      <c r="O313" s="77" t="n">
        <f aca="false">IF(AND(L313="",M313=""),N313,"")</f>
        <v>1006</v>
      </c>
      <c r="P313" s="1" t="n">
        <f aca="false">VLOOKUP("CTR"&amp;N313,Cumul_par_Code_tarifaire!B$3:K$1003,2,0)</f>
        <v>0</v>
      </c>
      <c r="Q313" s="1" t="n">
        <f aca="false">IF(L313&lt;&gt;"",L$20,IF(M313&lt;&gt;"",M$20,VLOOKUP("CTR"&amp;N313,Cumul_par_Code_tarifaire!B$3:K$1003,9,0)))</f>
        <v>1006</v>
      </c>
      <c r="R313" s="1" t="n">
        <f aca="false">IF(OR(L313&lt;&gt;"",M313&lt;&gt;""),R$21,VLOOKUP("CTR"&amp;N313,Cumul_par_Code_tarifaire!B$3:K$1003,10,0))</f>
        <v>1.9</v>
      </c>
    </row>
    <row r="314" customFormat="false" ht="12.8" hidden="false" customHeight="false" outlineLevel="0" collapsed="false">
      <c r="A314" s="71" t="s">
        <v>449</v>
      </c>
      <c r="B314" s="72" t="s">
        <v>464</v>
      </c>
      <c r="C314" s="73"/>
      <c r="D314" s="38" t="str">
        <f aca="false">IF(L314=L$22,L$21,IF(M314=M$22,M$21,K314))</f>
        <v>M5</v>
      </c>
      <c r="E314" s="80" t="n">
        <f aca="false">Q314</f>
        <v>1006</v>
      </c>
      <c r="F314" s="23"/>
      <c r="G314" s="75" t="n">
        <f aca="false">R314</f>
        <v>1.9</v>
      </c>
      <c r="H314" s="75" t="n">
        <f aca="false">G314*C314</f>
        <v>0</v>
      </c>
      <c r="I314" s="83" t="s">
        <v>332</v>
      </c>
      <c r="K314" s="76" t="s">
        <v>451</v>
      </c>
      <c r="L314" s="40"/>
      <c r="M314" s="76"/>
      <c r="N314" s="76" t="n">
        <v>1006</v>
      </c>
      <c r="O314" s="77" t="n">
        <f aca="false">IF(AND(L314="",M314=""),N314,"")</f>
        <v>1006</v>
      </c>
      <c r="P314" s="1" t="n">
        <f aca="false">VLOOKUP("CTR"&amp;N314,Cumul_par_Code_tarifaire!B$3:K$1003,2,0)</f>
        <v>0</v>
      </c>
      <c r="Q314" s="1" t="n">
        <f aca="false">IF(L314&lt;&gt;"",L$20,IF(M314&lt;&gt;"",M$20,VLOOKUP("CTR"&amp;N314,Cumul_par_Code_tarifaire!B$3:K$1003,9,0)))</f>
        <v>1006</v>
      </c>
      <c r="R314" s="1" t="n">
        <f aca="false">IF(OR(L314&lt;&gt;"",M314&lt;&gt;""),R$21,VLOOKUP("CTR"&amp;N314,Cumul_par_Code_tarifaire!B$3:K$1003,10,0))</f>
        <v>1.9</v>
      </c>
    </row>
    <row r="315" customFormat="false" ht="12.8" hidden="false" customHeight="false" outlineLevel="0" collapsed="false">
      <c r="A315" s="71" t="s">
        <v>465</v>
      </c>
      <c r="B315" s="72" t="s">
        <v>466</v>
      </c>
      <c r="C315" s="73"/>
      <c r="D315" s="38" t="str">
        <f aca="false">IF(L315=L$22,L$21,IF(M315=M$22,M$21,K315))</f>
        <v>M5</v>
      </c>
      <c r="E315" s="80" t="n">
        <f aca="false">Q315</f>
        <v>1006</v>
      </c>
      <c r="F315" s="23"/>
      <c r="G315" s="75" t="n">
        <f aca="false">R315</f>
        <v>1.9</v>
      </c>
      <c r="H315" s="75" t="n">
        <f aca="false">G315*C315</f>
        <v>0</v>
      </c>
      <c r="I315" s="83" t="s">
        <v>332</v>
      </c>
      <c r="K315" s="76" t="s">
        <v>451</v>
      </c>
      <c r="L315" s="40"/>
      <c r="M315" s="76"/>
      <c r="N315" s="76" t="n">
        <v>1006</v>
      </c>
      <c r="O315" s="77" t="n">
        <f aca="false">IF(AND(L315="",M315=""),N315,"")</f>
        <v>1006</v>
      </c>
      <c r="P315" s="1" t="n">
        <f aca="false">VLOOKUP("CTR"&amp;N315,Cumul_par_Code_tarifaire!B$3:K$1003,2,0)</f>
        <v>0</v>
      </c>
      <c r="Q315" s="1" t="n">
        <f aca="false">IF(L315&lt;&gt;"",L$20,IF(M315&lt;&gt;"",M$20,VLOOKUP("CTR"&amp;N315,Cumul_par_Code_tarifaire!B$3:K$1003,9,0)))</f>
        <v>1006</v>
      </c>
      <c r="R315" s="1" t="n">
        <f aca="false">IF(OR(L315&lt;&gt;"",M315&lt;&gt;""),R$21,VLOOKUP("CTR"&amp;N315,Cumul_par_Code_tarifaire!B$3:K$1003,10,0))</f>
        <v>1.9</v>
      </c>
    </row>
    <row r="316" customFormat="false" ht="12.8" hidden="false" customHeight="false" outlineLevel="0" collapsed="false">
      <c r="A316" s="71" t="s">
        <v>467</v>
      </c>
      <c r="B316" s="72" t="s">
        <v>468</v>
      </c>
      <c r="C316" s="73"/>
      <c r="D316" s="38" t="str">
        <f aca="false">IF(L316=L$22,L$21,IF(M316=M$22,M$21,K316))</f>
        <v>M5</v>
      </c>
      <c r="E316" s="80" t="n">
        <f aca="false">Q316</f>
        <v>1005</v>
      </c>
      <c r="F316" s="21"/>
      <c r="G316" s="75" t="n">
        <f aca="false">R316</f>
        <v>1.9</v>
      </c>
      <c r="H316" s="75" t="n">
        <f aca="false">G316*C316</f>
        <v>0</v>
      </c>
      <c r="I316" s="83" t="s">
        <v>332</v>
      </c>
      <c r="K316" s="76" t="s">
        <v>451</v>
      </c>
      <c r="L316" s="40"/>
      <c r="M316" s="76"/>
      <c r="N316" s="76" t="n">
        <v>1005</v>
      </c>
      <c r="O316" s="77" t="n">
        <f aca="false">IF(AND(L316="",M316=""),N316,"")</f>
        <v>1005</v>
      </c>
      <c r="P316" s="1" t="n">
        <f aca="false">VLOOKUP("CTR"&amp;N316,Cumul_par_Code_tarifaire!B$3:K$1003,2,0)</f>
        <v>0</v>
      </c>
      <c r="Q316" s="1" t="n">
        <f aca="false">IF(L316&lt;&gt;"",L$20,IF(M316&lt;&gt;"",M$20,VLOOKUP("CTR"&amp;N316,Cumul_par_Code_tarifaire!B$3:K$1003,9,0)))</f>
        <v>1005</v>
      </c>
      <c r="R316" s="1" t="n">
        <f aca="false">IF(OR(L316&lt;&gt;"",M316&lt;&gt;""),R$21,VLOOKUP("CTR"&amp;N316,Cumul_par_Code_tarifaire!B$3:K$1003,10,0))</f>
        <v>1.9</v>
      </c>
    </row>
    <row r="317" customFormat="false" ht="12.8" hidden="false" customHeight="false" outlineLevel="0" collapsed="false">
      <c r="A317" s="71" t="s">
        <v>467</v>
      </c>
      <c r="B317" s="72" t="s">
        <v>469</v>
      </c>
      <c r="C317" s="73"/>
      <c r="D317" s="38" t="str">
        <f aca="false">IF(L317=L$22,L$21,IF(M317=M$22,M$21,K317))</f>
        <v>M5</v>
      </c>
      <c r="E317" s="80" t="n">
        <f aca="false">Q317</f>
        <v>1005</v>
      </c>
      <c r="F317" s="21"/>
      <c r="G317" s="75" t="n">
        <f aca="false">R317</f>
        <v>1.9</v>
      </c>
      <c r="H317" s="75" t="n">
        <f aca="false">G317*C317</f>
        <v>0</v>
      </c>
      <c r="I317" s="83" t="s">
        <v>332</v>
      </c>
      <c r="K317" s="76" t="s">
        <v>451</v>
      </c>
      <c r="L317" s="40"/>
      <c r="M317" s="76"/>
      <c r="N317" s="76" t="n">
        <v>1005</v>
      </c>
      <c r="O317" s="77" t="n">
        <f aca="false">IF(AND(L317="",M317=""),N317,"")</f>
        <v>1005</v>
      </c>
      <c r="P317" s="1" t="n">
        <f aca="false">VLOOKUP("CTR"&amp;N317,Cumul_par_Code_tarifaire!B$3:K$1003,2,0)</f>
        <v>0</v>
      </c>
      <c r="Q317" s="1" t="n">
        <f aca="false">IF(L317&lt;&gt;"",L$20,IF(M317&lt;&gt;"",M$20,VLOOKUP("CTR"&amp;N317,Cumul_par_Code_tarifaire!B$3:K$1003,9,0)))</f>
        <v>1005</v>
      </c>
      <c r="R317" s="1" t="n">
        <f aca="false">IF(OR(L317&lt;&gt;"",M317&lt;&gt;""),R$21,VLOOKUP("CTR"&amp;N317,Cumul_par_Code_tarifaire!B$3:K$1003,10,0))</f>
        <v>1.9</v>
      </c>
    </row>
    <row r="318" customFormat="false" ht="12.8" hidden="false" customHeight="false" outlineLevel="0" collapsed="false">
      <c r="A318" s="71" t="s">
        <v>467</v>
      </c>
      <c r="B318" s="72" t="s">
        <v>470</v>
      </c>
      <c r="C318" s="73"/>
      <c r="D318" s="38" t="str">
        <f aca="false">IF(L318=L$22,L$21,IF(M318=M$22,M$21,K318))</f>
        <v>M5</v>
      </c>
      <c r="E318" s="80" t="n">
        <f aca="false">Q318</f>
        <v>1005</v>
      </c>
      <c r="F318" s="21"/>
      <c r="G318" s="75" t="n">
        <f aca="false">R318</f>
        <v>1.9</v>
      </c>
      <c r="H318" s="75" t="n">
        <f aca="false">G318*C318</f>
        <v>0</v>
      </c>
      <c r="I318" s="83" t="s">
        <v>332</v>
      </c>
      <c r="K318" s="76" t="s">
        <v>451</v>
      </c>
      <c r="L318" s="40"/>
      <c r="M318" s="76"/>
      <c r="N318" s="76" t="n">
        <v>1005</v>
      </c>
      <c r="O318" s="77" t="n">
        <f aca="false">IF(AND(L318="",M318=""),N318,"")</f>
        <v>1005</v>
      </c>
      <c r="P318" s="1" t="n">
        <f aca="false">VLOOKUP("CTR"&amp;N318,Cumul_par_Code_tarifaire!B$3:K$1003,2,0)</f>
        <v>0</v>
      </c>
      <c r="Q318" s="1" t="n">
        <f aca="false">IF(L318&lt;&gt;"",L$20,IF(M318&lt;&gt;"",M$20,VLOOKUP("CTR"&amp;N318,Cumul_par_Code_tarifaire!B$3:K$1003,9,0)))</f>
        <v>1005</v>
      </c>
      <c r="R318" s="1" t="n">
        <f aca="false">IF(OR(L318&lt;&gt;"",M318&lt;&gt;""),R$21,VLOOKUP("CTR"&amp;N318,Cumul_par_Code_tarifaire!B$3:K$1003,10,0))</f>
        <v>1.9</v>
      </c>
    </row>
    <row r="319" customFormat="false" ht="12.8" hidden="false" customHeight="false" outlineLevel="0" collapsed="false">
      <c r="A319" s="71" t="s">
        <v>467</v>
      </c>
      <c r="B319" s="72" t="s">
        <v>471</v>
      </c>
      <c r="C319" s="29"/>
      <c r="D319" s="38" t="str">
        <f aca="false">IF(L319=L$22,L$21,IF(M319=M$22,M$21,K319))</f>
        <v>M5</v>
      </c>
      <c r="E319" s="80" t="n">
        <f aca="false">Q319</f>
        <v>1005</v>
      </c>
      <c r="F319" s="21"/>
      <c r="G319" s="75" t="n">
        <f aca="false">R319</f>
        <v>1.9</v>
      </c>
      <c r="H319" s="75" t="n">
        <f aca="false">G319*C319</f>
        <v>0</v>
      </c>
      <c r="I319" s="83" t="s">
        <v>332</v>
      </c>
      <c r="K319" s="76" t="s">
        <v>451</v>
      </c>
      <c r="L319" s="40"/>
      <c r="M319" s="76"/>
      <c r="N319" s="76" t="n">
        <v>1005</v>
      </c>
      <c r="O319" s="77" t="n">
        <f aca="false">IF(AND(L319="",M319=""),N319,"")</f>
        <v>1005</v>
      </c>
      <c r="P319" s="1" t="n">
        <f aca="false">VLOOKUP("CTR"&amp;N319,Cumul_par_Code_tarifaire!B$3:K$1003,2,0)</f>
        <v>0</v>
      </c>
      <c r="Q319" s="1" t="n">
        <f aca="false">IF(L319&lt;&gt;"",L$20,IF(M319&lt;&gt;"",M$20,VLOOKUP("CTR"&amp;N319,Cumul_par_Code_tarifaire!B$3:K$1003,9,0)))</f>
        <v>1005</v>
      </c>
      <c r="R319" s="1" t="n">
        <f aca="false">IF(OR(L319&lt;&gt;"",M319&lt;&gt;""),R$21,VLOOKUP("CTR"&amp;N319,Cumul_par_Code_tarifaire!B$3:K$1003,10,0))</f>
        <v>1.9</v>
      </c>
    </row>
    <row r="320" customFormat="false" ht="12.8" hidden="false" customHeight="false" outlineLevel="0" collapsed="false">
      <c r="A320" s="71" t="s">
        <v>467</v>
      </c>
      <c r="B320" s="72" t="s">
        <v>472</v>
      </c>
      <c r="C320" s="73"/>
      <c r="D320" s="38" t="str">
        <f aca="false">IF(L320=L$22,L$21,IF(M320=M$22,M$21,K320))</f>
        <v>M5</v>
      </c>
      <c r="E320" s="80" t="n">
        <f aca="false">Q320</f>
        <v>1005</v>
      </c>
      <c r="F320" s="21"/>
      <c r="G320" s="75" t="n">
        <f aca="false">R320</f>
        <v>1.9</v>
      </c>
      <c r="H320" s="75" t="n">
        <f aca="false">G320*C320</f>
        <v>0</v>
      </c>
      <c r="I320" s="83" t="s">
        <v>332</v>
      </c>
      <c r="K320" s="76" t="s">
        <v>451</v>
      </c>
      <c r="L320" s="40"/>
      <c r="M320" s="76"/>
      <c r="N320" s="76" t="n">
        <v>1005</v>
      </c>
      <c r="O320" s="77" t="n">
        <f aca="false">IF(AND(L320="",M320=""),N320,"")</f>
        <v>1005</v>
      </c>
      <c r="P320" s="1" t="n">
        <f aca="false">VLOOKUP("CTR"&amp;N320,Cumul_par_Code_tarifaire!B$3:K$1003,2,0)</f>
        <v>0</v>
      </c>
      <c r="Q320" s="1" t="n">
        <f aca="false">IF(L320&lt;&gt;"",L$20,IF(M320&lt;&gt;"",M$20,VLOOKUP("CTR"&amp;N320,Cumul_par_Code_tarifaire!B$3:K$1003,9,0)))</f>
        <v>1005</v>
      </c>
      <c r="R320" s="1" t="n">
        <f aca="false">IF(OR(L320&lt;&gt;"",M320&lt;&gt;""),R$21,VLOOKUP("CTR"&amp;N320,Cumul_par_Code_tarifaire!B$3:K$1003,10,0))</f>
        <v>1.9</v>
      </c>
    </row>
    <row r="321" customFormat="false" ht="12.8" hidden="false" customHeight="false" outlineLevel="0" collapsed="false">
      <c r="A321" s="71" t="s">
        <v>467</v>
      </c>
      <c r="B321" s="72" t="s">
        <v>473</v>
      </c>
      <c r="C321" s="73"/>
      <c r="D321" s="38" t="str">
        <f aca="false">IF(L321=L$22,L$21,IF(M321=M$22,M$21,K321))</f>
        <v>M5</v>
      </c>
      <c r="E321" s="80" t="n">
        <f aca="false">Q321</f>
        <v>1005</v>
      </c>
      <c r="F321" s="21"/>
      <c r="G321" s="75" t="n">
        <f aca="false">R321</f>
        <v>1.9</v>
      </c>
      <c r="H321" s="75" t="n">
        <f aca="false">G321*C321</f>
        <v>0</v>
      </c>
      <c r="I321" s="83" t="s">
        <v>332</v>
      </c>
      <c r="K321" s="76" t="s">
        <v>451</v>
      </c>
      <c r="L321" s="40"/>
      <c r="M321" s="76"/>
      <c r="N321" s="76" t="n">
        <v>1005</v>
      </c>
      <c r="O321" s="77" t="n">
        <f aca="false">IF(AND(L321="",M321=""),N321,"")</f>
        <v>1005</v>
      </c>
      <c r="P321" s="1" t="n">
        <f aca="false">VLOOKUP("CTR"&amp;N321,Cumul_par_Code_tarifaire!B$3:K$1003,2,0)</f>
        <v>0</v>
      </c>
      <c r="Q321" s="1" t="n">
        <f aca="false">IF(L321&lt;&gt;"",L$20,IF(M321&lt;&gt;"",M$20,VLOOKUP("CTR"&amp;N321,Cumul_par_Code_tarifaire!B$3:K$1003,9,0)))</f>
        <v>1005</v>
      </c>
      <c r="R321" s="1" t="n">
        <f aca="false">IF(OR(L321&lt;&gt;"",M321&lt;&gt;""),R$21,VLOOKUP("CTR"&amp;N321,Cumul_par_Code_tarifaire!B$3:K$1003,10,0))</f>
        <v>1.9</v>
      </c>
    </row>
    <row r="322" customFormat="false" ht="12.8" hidden="false" customHeight="false" outlineLevel="0" collapsed="false">
      <c r="A322" s="71" t="s">
        <v>467</v>
      </c>
      <c r="B322" s="72" t="s">
        <v>474</v>
      </c>
      <c r="C322" s="73"/>
      <c r="D322" s="38" t="str">
        <f aca="false">IF(L322=L$22,L$21,IF(M322=M$22,M$21,K322))</f>
        <v>M5</v>
      </c>
      <c r="E322" s="80" t="n">
        <f aca="false">Q322</f>
        <v>1005</v>
      </c>
      <c r="F322" s="21"/>
      <c r="G322" s="75" t="n">
        <f aca="false">R322</f>
        <v>1.9</v>
      </c>
      <c r="H322" s="75" t="n">
        <f aca="false">G322*C322</f>
        <v>0</v>
      </c>
      <c r="I322" s="83" t="s">
        <v>332</v>
      </c>
      <c r="K322" s="76" t="s">
        <v>451</v>
      </c>
      <c r="L322" s="40"/>
      <c r="M322" s="76"/>
      <c r="N322" s="76" t="n">
        <v>1005</v>
      </c>
      <c r="O322" s="77" t="n">
        <f aca="false">IF(AND(L322="",M322=""),N322,"")</f>
        <v>1005</v>
      </c>
      <c r="P322" s="1" t="n">
        <f aca="false">VLOOKUP("CTR"&amp;N322,Cumul_par_Code_tarifaire!B$3:K$1003,2,0)</f>
        <v>0</v>
      </c>
      <c r="Q322" s="1" t="n">
        <f aca="false">IF(L322&lt;&gt;"",L$20,IF(M322&lt;&gt;"",M$20,VLOOKUP("CTR"&amp;N322,Cumul_par_Code_tarifaire!B$3:K$1003,9,0)))</f>
        <v>1005</v>
      </c>
      <c r="R322" s="1" t="n">
        <f aca="false">IF(OR(L322&lt;&gt;"",M322&lt;&gt;""),R$21,VLOOKUP("CTR"&amp;N322,Cumul_par_Code_tarifaire!B$3:K$1003,10,0))</f>
        <v>1.9</v>
      </c>
    </row>
    <row r="323" customFormat="false" ht="12.8" hidden="false" customHeight="false" outlineLevel="0" collapsed="false">
      <c r="A323" s="71" t="s">
        <v>467</v>
      </c>
      <c r="B323" s="72" t="s">
        <v>475</v>
      </c>
      <c r="C323" s="73"/>
      <c r="D323" s="38" t="str">
        <f aca="false">IF(L323=L$22,L$21,IF(M323=M$22,M$21,K323))</f>
        <v>M5</v>
      </c>
      <c r="E323" s="80" t="n">
        <f aca="false">Q323</f>
        <v>1005</v>
      </c>
      <c r="F323" s="21"/>
      <c r="G323" s="75" t="n">
        <f aca="false">R323</f>
        <v>1.9</v>
      </c>
      <c r="H323" s="75" t="n">
        <f aca="false">G323*C323</f>
        <v>0</v>
      </c>
      <c r="I323" s="83" t="s">
        <v>332</v>
      </c>
      <c r="K323" s="76" t="s">
        <v>451</v>
      </c>
      <c r="L323" s="40"/>
      <c r="M323" s="76"/>
      <c r="N323" s="76" t="n">
        <v>1005</v>
      </c>
      <c r="O323" s="77" t="n">
        <f aca="false">IF(AND(L323="",M323=""),N323,"")</f>
        <v>1005</v>
      </c>
      <c r="P323" s="1" t="n">
        <f aca="false">VLOOKUP("CTR"&amp;N323,Cumul_par_Code_tarifaire!B$3:K$1003,2,0)</f>
        <v>0</v>
      </c>
      <c r="Q323" s="1" t="n">
        <f aca="false">IF(L323&lt;&gt;"",L$20,IF(M323&lt;&gt;"",M$20,VLOOKUP("CTR"&amp;N323,Cumul_par_Code_tarifaire!B$3:K$1003,9,0)))</f>
        <v>1005</v>
      </c>
      <c r="R323" s="1" t="n">
        <f aca="false">IF(OR(L323&lt;&gt;"",M323&lt;&gt;""),R$21,VLOOKUP("CTR"&amp;N323,Cumul_par_Code_tarifaire!B$3:K$1003,10,0))</f>
        <v>1.9</v>
      </c>
    </row>
    <row r="324" customFormat="false" ht="12.8" hidden="false" customHeight="false" outlineLevel="0" collapsed="false">
      <c r="A324" s="71" t="s">
        <v>467</v>
      </c>
      <c r="B324" s="72" t="s">
        <v>476</v>
      </c>
      <c r="C324" s="73"/>
      <c r="D324" s="38" t="str">
        <f aca="false">IF(L324=L$22,L$21,IF(M324=M$22,M$21,K324))</f>
        <v>M5</v>
      </c>
      <c r="E324" s="80" t="n">
        <f aca="false">Q324</f>
        <v>1005</v>
      </c>
      <c r="F324" s="21"/>
      <c r="G324" s="75" t="n">
        <f aca="false">R324</f>
        <v>1.9</v>
      </c>
      <c r="H324" s="75" t="n">
        <f aca="false">G324*C324</f>
        <v>0</v>
      </c>
      <c r="I324" s="83" t="s">
        <v>332</v>
      </c>
      <c r="K324" s="76" t="s">
        <v>451</v>
      </c>
      <c r="L324" s="40"/>
      <c r="M324" s="76"/>
      <c r="N324" s="76" t="n">
        <v>1005</v>
      </c>
      <c r="O324" s="77" t="n">
        <f aca="false">IF(AND(L324="",M324=""),N324,"")</f>
        <v>1005</v>
      </c>
      <c r="P324" s="1" t="n">
        <f aca="false">VLOOKUP("CTR"&amp;N324,Cumul_par_Code_tarifaire!B$3:K$1003,2,0)</f>
        <v>0</v>
      </c>
      <c r="Q324" s="1" t="n">
        <f aca="false">IF(L324&lt;&gt;"",L$20,IF(M324&lt;&gt;"",M$20,VLOOKUP("CTR"&amp;N324,Cumul_par_Code_tarifaire!B$3:K$1003,9,0)))</f>
        <v>1005</v>
      </c>
      <c r="R324" s="1" t="n">
        <f aca="false">IF(OR(L324&lt;&gt;"",M324&lt;&gt;""),R$21,VLOOKUP("CTR"&amp;N324,Cumul_par_Code_tarifaire!B$3:K$1003,10,0))</f>
        <v>1.9</v>
      </c>
    </row>
    <row r="325" customFormat="false" ht="12.8" hidden="false" customHeight="false" outlineLevel="0" collapsed="false">
      <c r="A325" s="71" t="s">
        <v>467</v>
      </c>
      <c r="B325" s="72" t="s">
        <v>477</v>
      </c>
      <c r="C325" s="73"/>
      <c r="D325" s="38" t="str">
        <f aca="false">IF(L325=L$22,L$21,IF(M325=M$22,M$21,K325))</f>
        <v>M5</v>
      </c>
      <c r="E325" s="80" t="n">
        <f aca="false">Q325</f>
        <v>1005</v>
      </c>
      <c r="F325" s="21"/>
      <c r="G325" s="75" t="n">
        <f aca="false">R325</f>
        <v>1.9</v>
      </c>
      <c r="H325" s="75" t="n">
        <f aca="false">G325*C325</f>
        <v>0</v>
      </c>
      <c r="I325" s="83" t="s">
        <v>332</v>
      </c>
      <c r="K325" s="76" t="s">
        <v>451</v>
      </c>
      <c r="L325" s="40"/>
      <c r="M325" s="76"/>
      <c r="N325" s="76" t="n">
        <v>1005</v>
      </c>
      <c r="O325" s="77" t="n">
        <f aca="false">IF(AND(L325="",M325=""),N325,"")</f>
        <v>1005</v>
      </c>
      <c r="P325" s="1" t="n">
        <f aca="false">VLOOKUP("CTR"&amp;N325,Cumul_par_Code_tarifaire!B$3:K$1003,2,0)</f>
        <v>0</v>
      </c>
      <c r="Q325" s="1" t="n">
        <f aca="false">IF(L325&lt;&gt;"",L$20,IF(M325&lt;&gt;"",M$20,VLOOKUP("CTR"&amp;N325,Cumul_par_Code_tarifaire!B$3:K$1003,9,0)))</f>
        <v>1005</v>
      </c>
      <c r="R325" s="1" t="n">
        <f aca="false">IF(OR(L325&lt;&gt;"",M325&lt;&gt;""),R$21,VLOOKUP("CTR"&amp;N325,Cumul_par_Code_tarifaire!B$3:K$1003,10,0))</f>
        <v>1.9</v>
      </c>
    </row>
    <row r="326" customFormat="false" ht="12.8" hidden="false" customHeight="false" outlineLevel="0" collapsed="false">
      <c r="A326" s="71" t="s">
        <v>467</v>
      </c>
      <c r="B326" s="72" t="s">
        <v>478</v>
      </c>
      <c r="C326" s="73"/>
      <c r="D326" s="38" t="str">
        <f aca="false">IF(L326=L$22,L$21,IF(M326=M$22,M$21,K326))</f>
        <v>M5</v>
      </c>
      <c r="E326" s="80" t="n">
        <f aca="false">Q326</f>
        <v>1005</v>
      </c>
      <c r="F326" s="21"/>
      <c r="G326" s="75" t="n">
        <f aca="false">R326</f>
        <v>1.9</v>
      </c>
      <c r="H326" s="75" t="n">
        <f aca="false">G326*C326</f>
        <v>0</v>
      </c>
      <c r="I326" s="83" t="s">
        <v>332</v>
      </c>
      <c r="K326" s="76" t="s">
        <v>451</v>
      </c>
      <c r="L326" s="40"/>
      <c r="M326" s="76"/>
      <c r="N326" s="76" t="n">
        <v>1005</v>
      </c>
      <c r="O326" s="77" t="n">
        <f aca="false">IF(AND(L326="",M326=""),N326,"")</f>
        <v>1005</v>
      </c>
      <c r="P326" s="1" t="n">
        <f aca="false">VLOOKUP("CTR"&amp;N326,Cumul_par_Code_tarifaire!B$3:K$1003,2,0)</f>
        <v>0</v>
      </c>
      <c r="Q326" s="1" t="n">
        <f aca="false">IF(L326&lt;&gt;"",L$20,IF(M326&lt;&gt;"",M$20,VLOOKUP("CTR"&amp;N326,Cumul_par_Code_tarifaire!B$3:K$1003,9,0)))</f>
        <v>1005</v>
      </c>
      <c r="R326" s="1" t="n">
        <f aca="false">IF(OR(L326&lt;&gt;"",M326&lt;&gt;""),R$21,VLOOKUP("CTR"&amp;N326,Cumul_par_Code_tarifaire!B$3:K$1003,10,0))</f>
        <v>1.9</v>
      </c>
    </row>
    <row r="327" customFormat="false" ht="12.8" hidden="false" customHeight="false" outlineLevel="0" collapsed="false">
      <c r="A327" s="71" t="s">
        <v>467</v>
      </c>
      <c r="B327" s="72" t="s">
        <v>479</v>
      </c>
      <c r="C327" s="73"/>
      <c r="D327" s="38" t="str">
        <f aca="false">IF(L327=L$22,L$21,IF(M327=M$22,M$21,K327))</f>
        <v>M5</v>
      </c>
      <c r="E327" s="80" t="n">
        <f aca="false">Q327</f>
        <v>1005</v>
      </c>
      <c r="F327" s="21"/>
      <c r="G327" s="75" t="n">
        <f aca="false">R327</f>
        <v>1.9</v>
      </c>
      <c r="H327" s="75" t="n">
        <f aca="false">G327*C327</f>
        <v>0</v>
      </c>
      <c r="I327" s="83" t="s">
        <v>332</v>
      </c>
      <c r="K327" s="76" t="s">
        <v>451</v>
      </c>
      <c r="L327" s="40"/>
      <c r="M327" s="76"/>
      <c r="N327" s="76" t="n">
        <v>1005</v>
      </c>
      <c r="O327" s="77" t="n">
        <f aca="false">IF(AND(L327="",M327=""),N327,"")</f>
        <v>1005</v>
      </c>
      <c r="P327" s="1" t="n">
        <f aca="false">VLOOKUP("CTR"&amp;N327,Cumul_par_Code_tarifaire!B$3:K$1003,2,0)</f>
        <v>0</v>
      </c>
      <c r="Q327" s="1" t="n">
        <f aca="false">IF(L327&lt;&gt;"",L$20,IF(M327&lt;&gt;"",M$20,VLOOKUP("CTR"&amp;N327,Cumul_par_Code_tarifaire!B$3:K$1003,9,0)))</f>
        <v>1005</v>
      </c>
      <c r="R327" s="1" t="n">
        <f aca="false">IF(OR(L327&lt;&gt;"",M327&lt;&gt;""),R$21,VLOOKUP("CTR"&amp;N327,Cumul_par_Code_tarifaire!B$3:K$1003,10,0))</f>
        <v>1.9</v>
      </c>
    </row>
    <row r="328" customFormat="false" ht="12.8" hidden="false" customHeight="false" outlineLevel="0" collapsed="false">
      <c r="A328" s="71" t="s">
        <v>467</v>
      </c>
      <c r="B328" s="72" t="s">
        <v>480</v>
      </c>
      <c r="C328" s="73"/>
      <c r="D328" s="38" t="str">
        <f aca="false">IF(L328=L$22,L$21,IF(M328=M$22,M$21,K328))</f>
        <v>M5</v>
      </c>
      <c r="E328" s="80" t="n">
        <f aca="false">Q328</f>
        <v>1005</v>
      </c>
      <c r="F328" s="21"/>
      <c r="G328" s="75" t="n">
        <f aca="false">R328</f>
        <v>1.9</v>
      </c>
      <c r="H328" s="75" t="n">
        <f aca="false">G328*C328</f>
        <v>0</v>
      </c>
      <c r="I328" s="83" t="s">
        <v>332</v>
      </c>
      <c r="K328" s="76" t="s">
        <v>451</v>
      </c>
      <c r="L328" s="40"/>
      <c r="M328" s="76"/>
      <c r="N328" s="76" t="n">
        <v>1005</v>
      </c>
      <c r="O328" s="77" t="n">
        <f aca="false">IF(AND(L328="",M328=""),N328,"")</f>
        <v>1005</v>
      </c>
      <c r="P328" s="1" t="n">
        <f aca="false">VLOOKUP("CTR"&amp;N328,Cumul_par_Code_tarifaire!B$3:K$1003,2,0)</f>
        <v>0</v>
      </c>
      <c r="Q328" s="1" t="n">
        <f aca="false">IF(L328&lt;&gt;"",L$20,IF(M328&lt;&gt;"",M$20,VLOOKUP("CTR"&amp;N328,Cumul_par_Code_tarifaire!B$3:K$1003,9,0)))</f>
        <v>1005</v>
      </c>
      <c r="R328" s="1" t="n">
        <f aca="false">IF(OR(L328&lt;&gt;"",M328&lt;&gt;""),R$21,VLOOKUP("CTR"&amp;N328,Cumul_par_Code_tarifaire!B$3:K$1003,10,0))</f>
        <v>1.9</v>
      </c>
    </row>
    <row r="329" customFormat="false" ht="12.8" hidden="false" customHeight="false" outlineLevel="0" collapsed="false">
      <c r="A329" s="71" t="s">
        <v>467</v>
      </c>
      <c r="B329" s="72" t="s">
        <v>481</v>
      </c>
      <c r="C329" s="29"/>
      <c r="D329" s="38" t="str">
        <f aca="false">IF(L329=L$22,L$21,IF(M329=M$22,M$21,K329))</f>
        <v>M5</v>
      </c>
      <c r="E329" s="80" t="n">
        <f aca="false">Q329</f>
        <v>1005</v>
      </c>
      <c r="F329" s="21"/>
      <c r="G329" s="75" t="n">
        <f aca="false">R329</f>
        <v>1.9</v>
      </c>
      <c r="H329" s="75" t="n">
        <f aca="false">G329*C329</f>
        <v>0</v>
      </c>
      <c r="I329" s="83" t="s">
        <v>332</v>
      </c>
      <c r="K329" s="76" t="s">
        <v>451</v>
      </c>
      <c r="L329" s="40"/>
      <c r="M329" s="76"/>
      <c r="N329" s="76" t="n">
        <v>1005</v>
      </c>
      <c r="O329" s="77" t="n">
        <f aca="false">IF(AND(L329="",M329=""),N329,"")</f>
        <v>1005</v>
      </c>
      <c r="P329" s="1" t="n">
        <f aca="false">VLOOKUP("CTR"&amp;N329,Cumul_par_Code_tarifaire!B$3:K$1003,2,0)</f>
        <v>0</v>
      </c>
      <c r="Q329" s="1" t="n">
        <f aca="false">IF(L329&lt;&gt;"",L$20,IF(M329&lt;&gt;"",M$20,VLOOKUP("CTR"&amp;N329,Cumul_par_Code_tarifaire!B$3:K$1003,9,0)))</f>
        <v>1005</v>
      </c>
      <c r="R329" s="1" t="n">
        <f aca="false">IF(OR(L329&lt;&gt;"",M329&lt;&gt;""),R$21,VLOOKUP("CTR"&amp;N329,Cumul_par_Code_tarifaire!B$3:K$1003,10,0))</f>
        <v>1.9</v>
      </c>
    </row>
    <row r="330" customFormat="false" ht="12.8" hidden="false" customHeight="false" outlineLevel="0" collapsed="false">
      <c r="A330" s="71" t="s">
        <v>467</v>
      </c>
      <c r="B330" s="72" t="s">
        <v>482</v>
      </c>
      <c r="C330" s="73"/>
      <c r="D330" s="38" t="str">
        <f aca="false">IF(L330=L$22,L$21,IF(M330=M$22,M$21,K330))</f>
        <v>M5</v>
      </c>
      <c r="E330" s="80" t="n">
        <f aca="false">Q330</f>
        <v>1005</v>
      </c>
      <c r="F330" s="21"/>
      <c r="G330" s="75" t="n">
        <f aca="false">R330</f>
        <v>1.9</v>
      </c>
      <c r="H330" s="75" t="n">
        <f aca="false">G330*C330</f>
        <v>0</v>
      </c>
      <c r="I330" s="83" t="s">
        <v>332</v>
      </c>
      <c r="K330" s="76" t="s">
        <v>451</v>
      </c>
      <c r="L330" s="40"/>
      <c r="M330" s="76"/>
      <c r="N330" s="76" t="n">
        <v>1005</v>
      </c>
      <c r="O330" s="77" t="n">
        <f aca="false">IF(AND(L330="",M330=""),N330,"")</f>
        <v>1005</v>
      </c>
      <c r="P330" s="1" t="n">
        <f aca="false">VLOOKUP("CTR"&amp;N330,Cumul_par_Code_tarifaire!B$3:K$1003,2,0)</f>
        <v>0</v>
      </c>
      <c r="Q330" s="1" t="n">
        <f aca="false">IF(L330&lt;&gt;"",L$20,IF(M330&lt;&gt;"",M$20,VLOOKUP("CTR"&amp;N330,Cumul_par_Code_tarifaire!B$3:K$1003,9,0)))</f>
        <v>1005</v>
      </c>
      <c r="R330" s="1" t="n">
        <f aca="false">IF(OR(L330&lt;&gt;"",M330&lt;&gt;""),R$21,VLOOKUP("CTR"&amp;N330,Cumul_par_Code_tarifaire!B$3:K$1003,10,0))</f>
        <v>1.9</v>
      </c>
    </row>
    <row r="331" customFormat="false" ht="12.8" hidden="false" customHeight="false" outlineLevel="0" collapsed="false">
      <c r="A331" s="71" t="s">
        <v>467</v>
      </c>
      <c r="B331" s="72" t="s">
        <v>483</v>
      </c>
      <c r="C331" s="73"/>
      <c r="D331" s="38" t="str">
        <f aca="false">IF(L331=L$22,L$21,IF(M331=M$22,M$21,K331))</f>
        <v>M5</v>
      </c>
      <c r="E331" s="80" t="n">
        <f aca="false">Q331</f>
        <v>1005</v>
      </c>
      <c r="F331" s="21"/>
      <c r="G331" s="75" t="n">
        <f aca="false">R331</f>
        <v>1.9</v>
      </c>
      <c r="H331" s="75" t="n">
        <f aca="false">G331*C331</f>
        <v>0</v>
      </c>
      <c r="I331" s="83" t="s">
        <v>332</v>
      </c>
      <c r="K331" s="76" t="s">
        <v>451</v>
      </c>
      <c r="L331" s="40"/>
      <c r="M331" s="76"/>
      <c r="N331" s="76" t="n">
        <v>1005</v>
      </c>
      <c r="O331" s="77" t="n">
        <f aca="false">IF(AND(L331="",M331=""),N331,"")</f>
        <v>1005</v>
      </c>
      <c r="P331" s="1" t="n">
        <f aca="false">VLOOKUP("CTR"&amp;N331,Cumul_par_Code_tarifaire!B$3:K$1003,2,0)</f>
        <v>0</v>
      </c>
      <c r="Q331" s="1" t="n">
        <f aca="false">IF(L331&lt;&gt;"",L$20,IF(M331&lt;&gt;"",M$20,VLOOKUP("CTR"&amp;N331,Cumul_par_Code_tarifaire!B$3:K$1003,9,0)))</f>
        <v>1005</v>
      </c>
      <c r="R331" s="1" t="n">
        <f aca="false">IF(OR(L331&lt;&gt;"",M331&lt;&gt;""),R$21,VLOOKUP("CTR"&amp;N331,Cumul_par_Code_tarifaire!B$3:K$1003,10,0))</f>
        <v>1.9</v>
      </c>
    </row>
    <row r="332" customFormat="false" ht="12.8" hidden="false" customHeight="false" outlineLevel="0" collapsed="false">
      <c r="A332" s="71" t="s">
        <v>467</v>
      </c>
      <c r="B332" s="72" t="s">
        <v>484</v>
      </c>
      <c r="C332" s="73"/>
      <c r="D332" s="38" t="str">
        <f aca="false">IF(L332=L$22,L$21,IF(M332=M$22,M$21,K332))</f>
        <v>M5</v>
      </c>
      <c r="E332" s="80" t="n">
        <f aca="false">Q332</f>
        <v>1005</v>
      </c>
      <c r="F332" s="21"/>
      <c r="G332" s="75" t="n">
        <f aca="false">R332</f>
        <v>1.9</v>
      </c>
      <c r="H332" s="75" t="n">
        <f aca="false">G332*C332</f>
        <v>0</v>
      </c>
      <c r="I332" s="83" t="s">
        <v>332</v>
      </c>
      <c r="K332" s="76" t="s">
        <v>451</v>
      </c>
      <c r="L332" s="40"/>
      <c r="M332" s="76"/>
      <c r="N332" s="76" t="n">
        <v>1005</v>
      </c>
      <c r="O332" s="77" t="n">
        <f aca="false">IF(AND(L332="",M332=""),N332,"")</f>
        <v>1005</v>
      </c>
      <c r="P332" s="1" t="n">
        <f aca="false">VLOOKUP("CTR"&amp;N332,Cumul_par_Code_tarifaire!B$3:K$1003,2,0)</f>
        <v>0</v>
      </c>
      <c r="Q332" s="1" t="n">
        <f aca="false">IF(L332&lt;&gt;"",L$20,IF(M332&lt;&gt;"",M$20,VLOOKUP("CTR"&amp;N332,Cumul_par_Code_tarifaire!B$3:K$1003,9,0)))</f>
        <v>1005</v>
      </c>
      <c r="R332" s="1" t="n">
        <f aca="false">IF(OR(L332&lt;&gt;"",M332&lt;&gt;""),R$21,VLOOKUP("CTR"&amp;N332,Cumul_par_Code_tarifaire!B$3:K$1003,10,0))</f>
        <v>1.9</v>
      </c>
    </row>
    <row r="333" customFormat="false" ht="12.8" hidden="false" customHeight="false" outlineLevel="0" collapsed="false">
      <c r="A333" s="71" t="s">
        <v>467</v>
      </c>
      <c r="B333" s="72" t="s">
        <v>485</v>
      </c>
      <c r="C333" s="73"/>
      <c r="D333" s="38" t="str">
        <f aca="false">IF(L333=L$22,L$21,IF(M333=M$22,M$21,K333))</f>
        <v>M5</v>
      </c>
      <c r="E333" s="80" t="n">
        <f aca="false">Q333</f>
        <v>1005</v>
      </c>
      <c r="F333" s="21"/>
      <c r="G333" s="75" t="n">
        <f aca="false">R333</f>
        <v>1.9</v>
      </c>
      <c r="H333" s="75" t="n">
        <f aca="false">G333*C333</f>
        <v>0</v>
      </c>
      <c r="I333" s="83" t="s">
        <v>332</v>
      </c>
      <c r="K333" s="76" t="s">
        <v>451</v>
      </c>
      <c r="L333" s="40"/>
      <c r="M333" s="76"/>
      <c r="N333" s="76" t="n">
        <v>1005</v>
      </c>
      <c r="O333" s="77" t="n">
        <f aca="false">IF(AND(L333="",M333=""),N333,"")</f>
        <v>1005</v>
      </c>
      <c r="P333" s="1" t="n">
        <f aca="false">VLOOKUP("CTR"&amp;N333,Cumul_par_Code_tarifaire!B$3:K$1003,2,0)</f>
        <v>0</v>
      </c>
      <c r="Q333" s="1" t="n">
        <f aca="false">IF(L333&lt;&gt;"",L$20,IF(M333&lt;&gt;"",M$20,VLOOKUP("CTR"&amp;N333,Cumul_par_Code_tarifaire!B$3:K$1003,9,0)))</f>
        <v>1005</v>
      </c>
      <c r="R333" s="1" t="n">
        <f aca="false">IF(OR(L333&lt;&gt;"",M333&lt;&gt;""),R$21,VLOOKUP("CTR"&amp;N333,Cumul_par_Code_tarifaire!B$3:K$1003,10,0))</f>
        <v>1.9</v>
      </c>
    </row>
    <row r="334" customFormat="false" ht="12.8" hidden="false" customHeight="false" outlineLevel="0" collapsed="false">
      <c r="A334" s="71" t="s">
        <v>467</v>
      </c>
      <c r="B334" s="72" t="s">
        <v>486</v>
      </c>
      <c r="C334" s="73"/>
      <c r="D334" s="38" t="str">
        <f aca="false">IF(L334=L$22,L$21,IF(M334=M$22,M$21,K334))</f>
        <v>M5</v>
      </c>
      <c r="E334" s="80" t="n">
        <f aca="false">Q334</f>
        <v>1005</v>
      </c>
      <c r="F334" s="21"/>
      <c r="G334" s="75" t="n">
        <f aca="false">R334</f>
        <v>1.9</v>
      </c>
      <c r="H334" s="75" t="n">
        <f aca="false">G334*C334</f>
        <v>0</v>
      </c>
      <c r="I334" s="83" t="s">
        <v>332</v>
      </c>
      <c r="K334" s="76" t="s">
        <v>451</v>
      </c>
      <c r="L334" s="40"/>
      <c r="M334" s="76"/>
      <c r="N334" s="76" t="n">
        <v>1005</v>
      </c>
      <c r="O334" s="77" t="n">
        <f aca="false">IF(AND(L334="",M334=""),N334,"")</f>
        <v>1005</v>
      </c>
      <c r="P334" s="1" t="n">
        <f aca="false">VLOOKUP("CTR"&amp;N334,Cumul_par_Code_tarifaire!B$3:K$1003,2,0)</f>
        <v>0</v>
      </c>
      <c r="Q334" s="1" t="n">
        <f aca="false">IF(L334&lt;&gt;"",L$20,IF(M334&lt;&gt;"",M$20,VLOOKUP("CTR"&amp;N334,Cumul_par_Code_tarifaire!B$3:K$1003,9,0)))</f>
        <v>1005</v>
      </c>
      <c r="R334" s="1" t="n">
        <f aca="false">IF(OR(L334&lt;&gt;"",M334&lt;&gt;""),R$21,VLOOKUP("CTR"&amp;N334,Cumul_par_Code_tarifaire!B$3:K$1003,10,0))</f>
        <v>1.9</v>
      </c>
    </row>
    <row r="335" customFormat="false" ht="12.8" hidden="false" customHeight="false" outlineLevel="0" collapsed="false">
      <c r="A335" s="71" t="s">
        <v>467</v>
      </c>
      <c r="B335" s="72" t="s">
        <v>487</v>
      </c>
      <c r="C335" s="73"/>
      <c r="D335" s="38" t="str">
        <f aca="false">IF(L335=L$22,L$21,IF(M335=M$22,M$21,K335))</f>
        <v>M5</v>
      </c>
      <c r="E335" s="80" t="n">
        <f aca="false">Q335</f>
        <v>1005</v>
      </c>
      <c r="F335" s="21"/>
      <c r="G335" s="75" t="n">
        <f aca="false">R335</f>
        <v>1.9</v>
      </c>
      <c r="H335" s="75" t="n">
        <f aca="false">G335*C335</f>
        <v>0</v>
      </c>
      <c r="I335" s="83" t="s">
        <v>332</v>
      </c>
      <c r="K335" s="76" t="s">
        <v>451</v>
      </c>
      <c r="L335" s="40"/>
      <c r="M335" s="76"/>
      <c r="N335" s="76" t="n">
        <v>1005</v>
      </c>
      <c r="O335" s="77" t="n">
        <f aca="false">IF(AND(L335="",M335=""),N335,"")</f>
        <v>1005</v>
      </c>
      <c r="P335" s="1" t="n">
        <f aca="false">VLOOKUP("CTR"&amp;N335,Cumul_par_Code_tarifaire!B$3:K$1003,2,0)</f>
        <v>0</v>
      </c>
      <c r="Q335" s="1" t="n">
        <f aca="false">IF(L335&lt;&gt;"",L$20,IF(M335&lt;&gt;"",M$20,VLOOKUP("CTR"&amp;N335,Cumul_par_Code_tarifaire!B$3:K$1003,9,0)))</f>
        <v>1005</v>
      </c>
      <c r="R335" s="1" t="n">
        <f aca="false">IF(OR(L335&lt;&gt;"",M335&lt;&gt;""),R$21,VLOOKUP("CTR"&amp;N335,Cumul_par_Code_tarifaire!B$3:K$1003,10,0))</f>
        <v>1.9</v>
      </c>
    </row>
    <row r="336" customFormat="false" ht="12.8" hidden="false" customHeight="false" outlineLevel="0" collapsed="false">
      <c r="A336" s="71" t="s">
        <v>467</v>
      </c>
      <c r="B336" s="72" t="s">
        <v>488</v>
      </c>
      <c r="C336" s="73"/>
      <c r="D336" s="38" t="str">
        <f aca="false">IF(L336=L$22,L$21,IF(M336=M$22,M$21,K336))</f>
        <v>M5</v>
      </c>
      <c r="E336" s="80" t="n">
        <f aca="false">Q336</f>
        <v>1005</v>
      </c>
      <c r="F336" s="21"/>
      <c r="G336" s="75" t="n">
        <f aca="false">R336</f>
        <v>1.9</v>
      </c>
      <c r="H336" s="75" t="n">
        <f aca="false">G336*C336</f>
        <v>0</v>
      </c>
      <c r="I336" s="83" t="s">
        <v>332</v>
      </c>
      <c r="K336" s="76" t="s">
        <v>451</v>
      </c>
      <c r="L336" s="40"/>
      <c r="M336" s="76"/>
      <c r="N336" s="76" t="n">
        <v>1005</v>
      </c>
      <c r="O336" s="77" t="n">
        <f aca="false">IF(AND(L336="",M336=""),N336,"")</f>
        <v>1005</v>
      </c>
      <c r="P336" s="1" t="n">
        <f aca="false">VLOOKUP("CTR"&amp;N336,Cumul_par_Code_tarifaire!B$3:K$1003,2,0)</f>
        <v>0</v>
      </c>
      <c r="Q336" s="1" t="n">
        <f aca="false">IF(L336&lt;&gt;"",L$20,IF(M336&lt;&gt;"",M$20,VLOOKUP("CTR"&amp;N336,Cumul_par_Code_tarifaire!B$3:K$1003,9,0)))</f>
        <v>1005</v>
      </c>
      <c r="R336" s="1" t="n">
        <f aca="false">IF(OR(L336&lt;&gt;"",M336&lt;&gt;""),R$21,VLOOKUP("CTR"&amp;N336,Cumul_par_Code_tarifaire!B$3:K$1003,10,0))</f>
        <v>1.9</v>
      </c>
    </row>
    <row r="337" customFormat="false" ht="12.8" hidden="false" customHeight="false" outlineLevel="0" collapsed="false">
      <c r="A337" s="71" t="s">
        <v>467</v>
      </c>
      <c r="B337" s="72" t="s">
        <v>489</v>
      </c>
      <c r="C337" s="73"/>
      <c r="D337" s="38" t="str">
        <f aca="false">IF(L337=L$22,L$21,IF(M337=M$22,M$21,K337))</f>
        <v>M5</v>
      </c>
      <c r="E337" s="80" t="n">
        <f aca="false">Q337</f>
        <v>1005</v>
      </c>
      <c r="F337" s="21"/>
      <c r="G337" s="75" t="n">
        <f aca="false">R337</f>
        <v>1.9</v>
      </c>
      <c r="H337" s="75" t="n">
        <f aca="false">G337*C337</f>
        <v>0</v>
      </c>
      <c r="I337" s="83" t="s">
        <v>332</v>
      </c>
      <c r="K337" s="76" t="s">
        <v>451</v>
      </c>
      <c r="L337" s="40"/>
      <c r="M337" s="76"/>
      <c r="N337" s="76" t="n">
        <v>1005</v>
      </c>
      <c r="O337" s="77" t="n">
        <f aca="false">IF(AND(L337="",M337=""),N337,"")</f>
        <v>1005</v>
      </c>
      <c r="P337" s="1" t="n">
        <f aca="false">VLOOKUP("CTR"&amp;N337,Cumul_par_Code_tarifaire!B$3:K$1003,2,0)</f>
        <v>0</v>
      </c>
      <c r="Q337" s="1" t="n">
        <f aca="false">IF(L337&lt;&gt;"",L$20,IF(M337&lt;&gt;"",M$20,VLOOKUP("CTR"&amp;N337,Cumul_par_Code_tarifaire!B$3:K$1003,9,0)))</f>
        <v>1005</v>
      </c>
      <c r="R337" s="1" t="n">
        <f aca="false">IF(OR(L337&lt;&gt;"",M337&lt;&gt;""),R$21,VLOOKUP("CTR"&amp;N337,Cumul_par_Code_tarifaire!B$3:K$1003,10,0))</f>
        <v>1.9</v>
      </c>
    </row>
    <row r="338" customFormat="false" ht="12.8" hidden="false" customHeight="false" outlineLevel="0" collapsed="false">
      <c r="A338" s="71" t="s">
        <v>467</v>
      </c>
      <c r="B338" s="72" t="s">
        <v>490</v>
      </c>
      <c r="C338" s="73"/>
      <c r="D338" s="38" t="str">
        <f aca="false">IF(L338=L$22,L$21,IF(M338=M$22,M$21,K338))</f>
        <v>M5</v>
      </c>
      <c r="E338" s="80" t="n">
        <f aca="false">Q338</f>
        <v>1005</v>
      </c>
      <c r="F338" s="21"/>
      <c r="G338" s="75" t="n">
        <f aca="false">R338</f>
        <v>1.9</v>
      </c>
      <c r="H338" s="75" t="n">
        <f aca="false">G338*C338</f>
        <v>0</v>
      </c>
      <c r="I338" s="83" t="s">
        <v>332</v>
      </c>
      <c r="K338" s="76" t="s">
        <v>451</v>
      </c>
      <c r="L338" s="40"/>
      <c r="M338" s="76"/>
      <c r="N338" s="76" t="n">
        <v>1005</v>
      </c>
      <c r="O338" s="77" t="n">
        <f aca="false">IF(AND(L338="",M338=""),N338,"")</f>
        <v>1005</v>
      </c>
      <c r="P338" s="1" t="n">
        <f aca="false">VLOOKUP("CTR"&amp;N338,Cumul_par_Code_tarifaire!B$3:K$1003,2,0)</f>
        <v>0</v>
      </c>
      <c r="Q338" s="1" t="n">
        <f aca="false">IF(L338&lt;&gt;"",L$20,IF(M338&lt;&gt;"",M$20,VLOOKUP("CTR"&amp;N338,Cumul_par_Code_tarifaire!B$3:K$1003,9,0)))</f>
        <v>1005</v>
      </c>
      <c r="R338" s="1" t="n">
        <f aca="false">IF(OR(L338&lt;&gt;"",M338&lt;&gt;""),R$21,VLOOKUP("CTR"&amp;N338,Cumul_par_Code_tarifaire!B$3:K$1003,10,0))</f>
        <v>1.9</v>
      </c>
    </row>
    <row r="339" customFormat="false" ht="12.8" hidden="false" customHeight="false" outlineLevel="0" collapsed="false">
      <c r="A339" s="71" t="s">
        <v>467</v>
      </c>
      <c r="B339" s="72" t="s">
        <v>491</v>
      </c>
      <c r="C339" s="29"/>
      <c r="D339" s="38" t="str">
        <f aca="false">IF(L339=L$22,L$21,IF(M339=M$22,M$21,K339))</f>
        <v>M5</v>
      </c>
      <c r="E339" s="80" t="n">
        <f aca="false">Q339</f>
        <v>1005</v>
      </c>
      <c r="F339" s="21"/>
      <c r="G339" s="75" t="n">
        <f aca="false">R339</f>
        <v>1.9</v>
      </c>
      <c r="H339" s="75" t="n">
        <f aca="false">G339*C339</f>
        <v>0</v>
      </c>
      <c r="I339" s="83" t="s">
        <v>332</v>
      </c>
      <c r="K339" s="76" t="s">
        <v>451</v>
      </c>
      <c r="L339" s="40"/>
      <c r="M339" s="76"/>
      <c r="N339" s="76" t="n">
        <v>1005</v>
      </c>
      <c r="O339" s="77" t="n">
        <f aca="false">IF(AND(L339="",M339=""),N339,"")</f>
        <v>1005</v>
      </c>
      <c r="P339" s="1" t="n">
        <f aca="false">VLOOKUP("CTR"&amp;N339,Cumul_par_Code_tarifaire!B$3:K$1003,2,0)</f>
        <v>0</v>
      </c>
      <c r="Q339" s="1" t="n">
        <f aca="false">IF(L339&lt;&gt;"",L$20,IF(M339&lt;&gt;"",M$20,VLOOKUP("CTR"&amp;N339,Cumul_par_Code_tarifaire!B$3:K$1003,9,0)))</f>
        <v>1005</v>
      </c>
      <c r="R339" s="1" t="n">
        <f aca="false">IF(OR(L339&lt;&gt;"",M339&lt;&gt;""),R$21,VLOOKUP("CTR"&amp;N339,Cumul_par_Code_tarifaire!B$3:K$1003,10,0))</f>
        <v>1.9</v>
      </c>
    </row>
    <row r="340" customFormat="false" ht="12.8" hidden="false" customHeight="false" outlineLevel="0" collapsed="false">
      <c r="A340" s="71" t="s">
        <v>467</v>
      </c>
      <c r="B340" s="72" t="s">
        <v>492</v>
      </c>
      <c r="C340" s="73"/>
      <c r="D340" s="38" t="str">
        <f aca="false">IF(L340=L$22,L$21,IF(M340=M$22,M$21,K340))</f>
        <v>M5</v>
      </c>
      <c r="E340" s="80" t="n">
        <f aca="false">Q340</f>
        <v>1005</v>
      </c>
      <c r="F340" s="21"/>
      <c r="G340" s="75" t="n">
        <f aca="false">R340</f>
        <v>1.9</v>
      </c>
      <c r="H340" s="75" t="n">
        <f aca="false">G340*C340</f>
        <v>0</v>
      </c>
      <c r="I340" s="83" t="s">
        <v>332</v>
      </c>
      <c r="K340" s="76" t="s">
        <v>451</v>
      </c>
      <c r="L340" s="40"/>
      <c r="M340" s="76"/>
      <c r="N340" s="76" t="n">
        <v>1005</v>
      </c>
      <c r="O340" s="77" t="n">
        <f aca="false">IF(AND(L340="",M340=""),N340,"")</f>
        <v>1005</v>
      </c>
      <c r="P340" s="1" t="n">
        <f aca="false">VLOOKUP("CTR"&amp;N340,Cumul_par_Code_tarifaire!B$3:K$1003,2,0)</f>
        <v>0</v>
      </c>
      <c r="Q340" s="1" t="n">
        <f aca="false">IF(L340&lt;&gt;"",L$20,IF(M340&lt;&gt;"",M$20,VLOOKUP("CTR"&amp;N340,Cumul_par_Code_tarifaire!B$3:K$1003,9,0)))</f>
        <v>1005</v>
      </c>
      <c r="R340" s="1" t="n">
        <f aca="false">IF(OR(L340&lt;&gt;"",M340&lt;&gt;""),R$21,VLOOKUP("CTR"&amp;N340,Cumul_par_Code_tarifaire!B$3:K$1003,10,0))</f>
        <v>1.9</v>
      </c>
    </row>
    <row r="341" customFormat="false" ht="22.35" hidden="false" customHeight="false" outlineLevel="0" collapsed="false">
      <c r="A341" s="71" t="s">
        <v>467</v>
      </c>
      <c r="B341" s="72" t="s">
        <v>493</v>
      </c>
      <c r="C341" s="29"/>
      <c r="D341" s="38" t="str">
        <f aca="false">IF(L341=L$22,L$21,IF(M341=M$22,M$21,K341))</f>
        <v>M5</v>
      </c>
      <c r="E341" s="80" t="n">
        <f aca="false">Q341</f>
        <v>1005</v>
      </c>
      <c r="F341" s="21"/>
      <c r="G341" s="75" t="n">
        <f aca="false">R341</f>
        <v>1.9</v>
      </c>
      <c r="H341" s="75" t="n">
        <f aca="false">G341*C341</f>
        <v>0</v>
      </c>
      <c r="I341" s="83" t="s">
        <v>332</v>
      </c>
      <c r="K341" s="76" t="s">
        <v>451</v>
      </c>
      <c r="L341" s="40"/>
      <c r="M341" s="76"/>
      <c r="N341" s="76" t="n">
        <v>1005</v>
      </c>
      <c r="O341" s="77" t="n">
        <f aca="false">IF(AND(L341="",M341=""),N341,"")</f>
        <v>1005</v>
      </c>
      <c r="P341" s="1" t="n">
        <f aca="false">VLOOKUP("CTR"&amp;N341,Cumul_par_Code_tarifaire!B$3:K$1003,2,0)</f>
        <v>0</v>
      </c>
      <c r="Q341" s="1" t="n">
        <f aca="false">IF(L341&lt;&gt;"",L$20,IF(M341&lt;&gt;"",M$20,VLOOKUP("CTR"&amp;N341,Cumul_par_Code_tarifaire!B$3:K$1003,9,0)))</f>
        <v>1005</v>
      </c>
      <c r="R341" s="1" t="n">
        <f aca="false">IF(OR(L341&lt;&gt;"",M341&lt;&gt;""),R$21,VLOOKUP("CTR"&amp;N341,Cumul_par_Code_tarifaire!B$3:K$1003,10,0))</f>
        <v>1.9</v>
      </c>
    </row>
    <row r="342" customFormat="false" ht="12.8" hidden="false" customHeight="false" outlineLevel="0" collapsed="false">
      <c r="A342" s="71" t="s">
        <v>467</v>
      </c>
      <c r="B342" s="72" t="s">
        <v>494</v>
      </c>
      <c r="C342" s="29"/>
      <c r="D342" s="38" t="str">
        <f aca="false">IF(L342=L$22,L$21,IF(M342=M$22,M$21,K342))</f>
        <v>M5</v>
      </c>
      <c r="E342" s="80" t="n">
        <f aca="false">Q342</f>
        <v>1005</v>
      </c>
      <c r="F342" s="21"/>
      <c r="G342" s="75" t="n">
        <f aca="false">R342</f>
        <v>1.9</v>
      </c>
      <c r="H342" s="75" t="n">
        <f aca="false">G342*C342</f>
        <v>0</v>
      </c>
      <c r="I342" s="83" t="s">
        <v>332</v>
      </c>
      <c r="K342" s="76" t="s">
        <v>451</v>
      </c>
      <c r="L342" s="40"/>
      <c r="M342" s="76"/>
      <c r="N342" s="76" t="n">
        <v>1005</v>
      </c>
      <c r="O342" s="77" t="n">
        <f aca="false">IF(AND(L342="",M342=""),N342,"")</f>
        <v>1005</v>
      </c>
      <c r="P342" s="1" t="n">
        <f aca="false">VLOOKUP("CTR"&amp;N342,Cumul_par_Code_tarifaire!B$3:K$1003,2,0)</f>
        <v>0</v>
      </c>
      <c r="Q342" s="1" t="n">
        <f aca="false">IF(L342&lt;&gt;"",L$20,IF(M342&lt;&gt;"",M$20,VLOOKUP("CTR"&amp;N342,Cumul_par_Code_tarifaire!B$3:K$1003,9,0)))</f>
        <v>1005</v>
      </c>
      <c r="R342" s="1" t="n">
        <f aca="false">IF(OR(L342&lt;&gt;"",M342&lt;&gt;""),R$21,VLOOKUP("CTR"&amp;N342,Cumul_par_Code_tarifaire!B$3:K$1003,10,0))</f>
        <v>1.9</v>
      </c>
    </row>
    <row r="343" customFormat="false" ht="12.8" hidden="false" customHeight="false" outlineLevel="0" collapsed="false">
      <c r="A343" s="71" t="s">
        <v>467</v>
      </c>
      <c r="B343" s="72" t="s">
        <v>495</v>
      </c>
      <c r="C343" s="73"/>
      <c r="D343" s="38" t="str">
        <f aca="false">IF(L343=L$22,L$21,IF(M343=M$22,M$21,K343))</f>
        <v>M5</v>
      </c>
      <c r="E343" s="80" t="n">
        <f aca="false">Q343</f>
        <v>1005</v>
      </c>
      <c r="F343" s="21"/>
      <c r="G343" s="75" t="n">
        <f aca="false">R343</f>
        <v>1.9</v>
      </c>
      <c r="H343" s="75" t="n">
        <f aca="false">G343*C343</f>
        <v>0</v>
      </c>
      <c r="I343" s="83" t="s">
        <v>332</v>
      </c>
      <c r="K343" s="76" t="s">
        <v>451</v>
      </c>
      <c r="L343" s="40"/>
      <c r="M343" s="76"/>
      <c r="N343" s="76" t="n">
        <v>1005</v>
      </c>
      <c r="O343" s="77" t="n">
        <f aca="false">IF(AND(L343="",M343=""),N343,"")</f>
        <v>1005</v>
      </c>
      <c r="P343" s="1" t="n">
        <f aca="false">VLOOKUP("CTR"&amp;N343,Cumul_par_Code_tarifaire!B$3:K$1003,2,0)</f>
        <v>0</v>
      </c>
      <c r="Q343" s="1" t="n">
        <f aca="false">IF(L343&lt;&gt;"",L$20,IF(M343&lt;&gt;"",M$20,VLOOKUP("CTR"&amp;N343,Cumul_par_Code_tarifaire!B$3:K$1003,9,0)))</f>
        <v>1005</v>
      </c>
      <c r="R343" s="1" t="n">
        <f aca="false">IF(OR(L343&lt;&gt;"",M343&lt;&gt;""),R$21,VLOOKUP("CTR"&amp;N343,Cumul_par_Code_tarifaire!B$3:K$1003,10,0))</f>
        <v>1.9</v>
      </c>
    </row>
    <row r="344" customFormat="false" ht="12.8" hidden="false" customHeight="false" outlineLevel="0" collapsed="false">
      <c r="A344" s="71" t="s">
        <v>467</v>
      </c>
      <c r="B344" s="72" t="s">
        <v>496</v>
      </c>
      <c r="C344" s="73"/>
      <c r="D344" s="38" t="str">
        <f aca="false">IF(L344=L$22,L$21,IF(M344=M$22,M$21,K344))</f>
        <v>M5</v>
      </c>
      <c r="E344" s="80" t="n">
        <f aca="false">Q344</f>
        <v>1005</v>
      </c>
      <c r="F344" s="21"/>
      <c r="G344" s="75" t="n">
        <f aca="false">R344</f>
        <v>1.9</v>
      </c>
      <c r="H344" s="75" t="n">
        <f aca="false">G344*C344</f>
        <v>0</v>
      </c>
      <c r="I344" s="83" t="s">
        <v>332</v>
      </c>
      <c r="K344" s="76" t="s">
        <v>451</v>
      </c>
      <c r="L344" s="40"/>
      <c r="M344" s="76"/>
      <c r="N344" s="76" t="n">
        <v>1005</v>
      </c>
      <c r="O344" s="77" t="n">
        <f aca="false">IF(AND(L344="",M344=""),N344,"")</f>
        <v>1005</v>
      </c>
      <c r="P344" s="1" t="n">
        <f aca="false">VLOOKUP("CTR"&amp;N344,Cumul_par_Code_tarifaire!B$3:K$1003,2,0)</f>
        <v>0</v>
      </c>
      <c r="Q344" s="1" t="n">
        <f aca="false">IF(L344&lt;&gt;"",L$20,IF(M344&lt;&gt;"",M$20,VLOOKUP("CTR"&amp;N344,Cumul_par_Code_tarifaire!B$3:K$1003,9,0)))</f>
        <v>1005</v>
      </c>
      <c r="R344" s="1" t="n">
        <f aca="false">IF(OR(L344&lt;&gt;"",M344&lt;&gt;""),R$21,VLOOKUP("CTR"&amp;N344,Cumul_par_Code_tarifaire!B$3:K$1003,10,0))</f>
        <v>1.9</v>
      </c>
    </row>
    <row r="345" customFormat="false" ht="12.8" hidden="true" customHeight="false" outlineLevel="0" collapsed="false">
      <c r="A345" s="71" t="s">
        <v>467</v>
      </c>
      <c r="B345" s="72" t="s">
        <v>497</v>
      </c>
      <c r="C345" s="73"/>
      <c r="D345" s="38" t="str">
        <f aca="false">IF(L345=L$22,L$21,IF(M345=M$22,M$21,K345))</f>
        <v>non dispo 2025</v>
      </c>
      <c r="E345" s="80" t="str">
        <f aca="false">Q345</f>
        <v>Nous Consulter</v>
      </c>
      <c r="F345" s="21"/>
      <c r="G345" s="75" t="n">
        <f aca="false">R345</f>
        <v>0</v>
      </c>
      <c r="H345" s="75" t="n">
        <f aca="false">G345*C345</f>
        <v>0</v>
      </c>
      <c r="I345" s="83" t="s">
        <v>332</v>
      </c>
      <c r="K345" s="76" t="s">
        <v>451</v>
      </c>
      <c r="L345" s="40" t="s">
        <v>34</v>
      </c>
      <c r="M345" s="76" t="s">
        <v>35</v>
      </c>
      <c r="N345" s="76" t="n">
        <v>1005</v>
      </c>
      <c r="O345" s="77" t="str">
        <f aca="false">IF(AND(L345="",M345=""),N345,"")</f>
        <v/>
      </c>
      <c r="P345" s="1" t="n">
        <f aca="false">VLOOKUP("CTR"&amp;N345,Cumul_par_Code_tarifaire!B$3:K$1003,2,0)</f>
        <v>0</v>
      </c>
      <c r="Q345" s="1" t="str">
        <f aca="false">IF(L345&lt;&gt;"",L$20,IF(M345&lt;&gt;"",M$20,VLOOKUP("CTR"&amp;N345,Cumul_par_Code_tarifaire!B$3:K$1003,9,0)))</f>
        <v>Nous Consulter</v>
      </c>
      <c r="R345" s="1" t="n">
        <f aca="false">IF(OR(L345&lt;&gt;"",M345&lt;&gt;""),R$21,VLOOKUP("CTR"&amp;N345,Cumul_par_Code_tarifaire!B$3:K$1003,10,0))</f>
        <v>0</v>
      </c>
      <c r="S345" s="1"/>
      <c r="T345" s="5"/>
      <c r="U345" s="5"/>
    </row>
    <row r="346" customFormat="false" ht="12.8" hidden="false" customHeight="false" outlineLevel="0" collapsed="false">
      <c r="A346" s="71" t="s">
        <v>467</v>
      </c>
      <c r="B346" s="72" t="s">
        <v>498</v>
      </c>
      <c r="C346" s="73"/>
      <c r="D346" s="38" t="str">
        <f aca="false">IF(L346=L$22,L$21,IF(M346=M$22,M$21,K346))</f>
        <v>M5</v>
      </c>
      <c r="E346" s="80" t="n">
        <f aca="false">Q346</f>
        <v>1005</v>
      </c>
      <c r="F346" s="21"/>
      <c r="G346" s="75" t="n">
        <f aca="false">R346</f>
        <v>1.9</v>
      </c>
      <c r="H346" s="75" t="n">
        <f aca="false">G346*C346</f>
        <v>0</v>
      </c>
      <c r="I346" s="83" t="s">
        <v>332</v>
      </c>
      <c r="K346" s="76" t="s">
        <v>451</v>
      </c>
      <c r="L346" s="40"/>
      <c r="M346" s="76"/>
      <c r="N346" s="76" t="n">
        <v>1005</v>
      </c>
      <c r="O346" s="77" t="n">
        <f aca="false">IF(AND(L346="",M346=""),N346,"")</f>
        <v>1005</v>
      </c>
      <c r="P346" s="1" t="n">
        <f aca="false">VLOOKUP("CTR"&amp;N346,Cumul_par_Code_tarifaire!B$3:K$1003,2,0)</f>
        <v>0</v>
      </c>
      <c r="Q346" s="1" t="n">
        <f aca="false">IF(L346&lt;&gt;"",L$20,IF(M346&lt;&gt;"",M$20,VLOOKUP("CTR"&amp;N346,Cumul_par_Code_tarifaire!B$3:K$1003,9,0)))</f>
        <v>1005</v>
      </c>
      <c r="R346" s="1" t="n">
        <f aca="false">IF(OR(L346&lt;&gt;"",M346&lt;&gt;""),R$21,VLOOKUP("CTR"&amp;N346,Cumul_par_Code_tarifaire!B$3:K$1003,10,0))</f>
        <v>1.9</v>
      </c>
    </row>
    <row r="347" customFormat="false" ht="12.8" hidden="false" customHeight="false" outlineLevel="0" collapsed="false">
      <c r="A347" s="71" t="s">
        <v>467</v>
      </c>
      <c r="B347" s="72" t="s">
        <v>499</v>
      </c>
      <c r="C347" s="73"/>
      <c r="D347" s="38" t="str">
        <f aca="false">IF(L347=L$22,L$21,IF(M347=M$22,M$21,K347))</f>
        <v>M5</v>
      </c>
      <c r="E347" s="80" t="n">
        <f aca="false">Q347</f>
        <v>1005</v>
      </c>
      <c r="F347" s="21"/>
      <c r="G347" s="75" t="n">
        <f aca="false">R347</f>
        <v>1.9</v>
      </c>
      <c r="H347" s="75" t="n">
        <f aca="false">G347*C347</f>
        <v>0</v>
      </c>
      <c r="I347" s="83" t="s">
        <v>332</v>
      </c>
      <c r="K347" s="76" t="s">
        <v>451</v>
      </c>
      <c r="L347" s="40"/>
      <c r="M347" s="76"/>
      <c r="N347" s="76" t="n">
        <v>1005</v>
      </c>
      <c r="O347" s="77" t="n">
        <f aca="false">IF(AND(L347="",M347=""),N347,"")</f>
        <v>1005</v>
      </c>
      <c r="P347" s="1" t="n">
        <f aca="false">VLOOKUP("CTR"&amp;N347,Cumul_par_Code_tarifaire!B$3:K$1003,2,0)</f>
        <v>0</v>
      </c>
      <c r="Q347" s="1" t="n">
        <f aca="false">IF(L347&lt;&gt;"",L$20,IF(M347&lt;&gt;"",M$20,VLOOKUP("CTR"&amp;N347,Cumul_par_Code_tarifaire!B$3:K$1003,9,0)))</f>
        <v>1005</v>
      </c>
      <c r="R347" s="1" t="n">
        <f aca="false">IF(OR(L347&lt;&gt;"",M347&lt;&gt;""),R$21,VLOOKUP("CTR"&amp;N347,Cumul_par_Code_tarifaire!B$3:K$1003,10,0))</f>
        <v>1.9</v>
      </c>
    </row>
    <row r="348" customFormat="false" ht="12.8" hidden="false" customHeight="false" outlineLevel="0" collapsed="false">
      <c r="A348" s="71" t="s">
        <v>467</v>
      </c>
      <c r="B348" s="72" t="s">
        <v>500</v>
      </c>
      <c r="C348" s="73"/>
      <c r="D348" s="38" t="str">
        <f aca="false">IF(L348=L$22,L$21,IF(M348=M$22,M$21,K348))</f>
        <v>M5</v>
      </c>
      <c r="E348" s="80" t="n">
        <f aca="false">Q348</f>
        <v>1005</v>
      </c>
      <c r="F348" s="21"/>
      <c r="G348" s="75" t="n">
        <f aca="false">R348</f>
        <v>1.9</v>
      </c>
      <c r="H348" s="75" t="n">
        <f aca="false">G348*C348</f>
        <v>0</v>
      </c>
      <c r="I348" s="83" t="s">
        <v>332</v>
      </c>
      <c r="K348" s="76" t="s">
        <v>451</v>
      </c>
      <c r="L348" s="40"/>
      <c r="M348" s="76"/>
      <c r="N348" s="76" t="n">
        <v>1005</v>
      </c>
      <c r="O348" s="77" t="n">
        <f aca="false">IF(AND(L348="",M348=""),N348,"")</f>
        <v>1005</v>
      </c>
      <c r="P348" s="1" t="n">
        <f aca="false">VLOOKUP("CTR"&amp;N348,Cumul_par_Code_tarifaire!B$3:K$1003,2,0)</f>
        <v>0</v>
      </c>
      <c r="Q348" s="1" t="n">
        <f aca="false">IF(L348&lt;&gt;"",L$20,IF(M348&lt;&gt;"",M$20,VLOOKUP("CTR"&amp;N348,Cumul_par_Code_tarifaire!B$3:K$1003,9,0)))</f>
        <v>1005</v>
      </c>
      <c r="R348" s="1" t="n">
        <f aca="false">IF(OR(L348&lt;&gt;"",M348&lt;&gt;""),R$21,VLOOKUP("CTR"&amp;N348,Cumul_par_Code_tarifaire!B$3:K$1003,10,0))</f>
        <v>1.9</v>
      </c>
    </row>
    <row r="349" customFormat="false" ht="12.8" hidden="false" customHeight="false" outlineLevel="0" collapsed="false">
      <c r="A349" s="71" t="s">
        <v>467</v>
      </c>
      <c r="B349" s="72" t="s">
        <v>501</v>
      </c>
      <c r="C349" s="73"/>
      <c r="D349" s="38" t="str">
        <f aca="false">IF(L349=L$22,L$21,IF(M349=M$22,M$21,K349))</f>
        <v>M5</v>
      </c>
      <c r="E349" s="80" t="n">
        <f aca="false">Q349</f>
        <v>1005</v>
      </c>
      <c r="F349" s="21"/>
      <c r="G349" s="75" t="n">
        <f aca="false">R349</f>
        <v>1.9</v>
      </c>
      <c r="H349" s="75" t="n">
        <f aca="false">G349*C349</f>
        <v>0</v>
      </c>
      <c r="I349" s="83" t="s">
        <v>332</v>
      </c>
      <c r="K349" s="76" t="s">
        <v>451</v>
      </c>
      <c r="L349" s="40"/>
      <c r="M349" s="76"/>
      <c r="N349" s="76" t="n">
        <v>1005</v>
      </c>
      <c r="O349" s="77" t="n">
        <f aca="false">IF(AND(L349="",M349=""),N349,"")</f>
        <v>1005</v>
      </c>
      <c r="P349" s="1" t="n">
        <f aca="false">VLOOKUP("CTR"&amp;N349,Cumul_par_Code_tarifaire!B$3:K$1003,2,0)</f>
        <v>0</v>
      </c>
      <c r="Q349" s="1" t="n">
        <f aca="false">IF(L349&lt;&gt;"",L$20,IF(M349&lt;&gt;"",M$20,VLOOKUP("CTR"&amp;N349,Cumul_par_Code_tarifaire!B$3:K$1003,9,0)))</f>
        <v>1005</v>
      </c>
      <c r="R349" s="1" t="n">
        <f aca="false">IF(OR(L349&lt;&gt;"",M349&lt;&gt;""),R$21,VLOOKUP("CTR"&amp;N349,Cumul_par_Code_tarifaire!B$3:K$1003,10,0))</f>
        <v>1.9</v>
      </c>
    </row>
    <row r="350" customFormat="false" ht="12.8" hidden="false" customHeight="false" outlineLevel="0" collapsed="false">
      <c r="A350" s="71" t="s">
        <v>502</v>
      </c>
      <c r="B350" s="72" t="s">
        <v>503</v>
      </c>
      <c r="C350" s="73"/>
      <c r="D350" s="38" t="str">
        <f aca="false">IF(L350=L$22,L$21,IF(M350=M$22,M$21,K350))</f>
        <v>M5</v>
      </c>
      <c r="E350" s="80" t="n">
        <f aca="false">Q350</f>
        <v>1005</v>
      </c>
      <c r="F350" s="21"/>
      <c r="G350" s="75" t="n">
        <f aca="false">R350</f>
        <v>1.9</v>
      </c>
      <c r="H350" s="75" t="n">
        <f aca="false">G350*C350</f>
        <v>0</v>
      </c>
      <c r="I350" s="83" t="s">
        <v>332</v>
      </c>
      <c r="K350" s="76" t="s">
        <v>451</v>
      </c>
      <c r="L350" s="40"/>
      <c r="M350" s="76"/>
      <c r="N350" s="76" t="n">
        <v>1005</v>
      </c>
      <c r="O350" s="77" t="n">
        <f aca="false">IF(AND(L350="",M350=""),N350,"")</f>
        <v>1005</v>
      </c>
      <c r="P350" s="1" t="n">
        <f aca="false">VLOOKUP("CTR"&amp;N350,Cumul_par_Code_tarifaire!B$3:K$1003,2,0)</f>
        <v>0</v>
      </c>
      <c r="Q350" s="1" t="n">
        <f aca="false">IF(L350&lt;&gt;"",L$20,IF(M350&lt;&gt;"",M$20,VLOOKUP("CTR"&amp;N350,Cumul_par_Code_tarifaire!B$3:K$1003,9,0)))</f>
        <v>1005</v>
      </c>
      <c r="R350" s="1" t="n">
        <f aca="false">IF(OR(L350&lt;&gt;"",M350&lt;&gt;""),R$21,VLOOKUP("CTR"&amp;N350,Cumul_par_Code_tarifaire!B$3:K$1003,10,0))</f>
        <v>1.9</v>
      </c>
    </row>
    <row r="351" customFormat="false" ht="12.8" hidden="false" customHeight="false" outlineLevel="0" collapsed="false">
      <c r="A351" s="71" t="s">
        <v>502</v>
      </c>
      <c r="B351" s="72" t="s">
        <v>504</v>
      </c>
      <c r="C351" s="73"/>
      <c r="D351" s="38" t="str">
        <f aca="false">IF(L351=L$22,L$21,IF(M351=M$22,M$21,K351))</f>
        <v>M5</v>
      </c>
      <c r="E351" s="80" t="n">
        <f aca="false">Q351</f>
        <v>1005</v>
      </c>
      <c r="F351" s="21"/>
      <c r="G351" s="75" t="n">
        <f aca="false">R351</f>
        <v>1.9</v>
      </c>
      <c r="H351" s="75" t="n">
        <f aca="false">G351*C351</f>
        <v>0</v>
      </c>
      <c r="I351" s="83" t="s">
        <v>332</v>
      </c>
      <c r="K351" s="76" t="s">
        <v>451</v>
      </c>
      <c r="L351" s="40"/>
      <c r="M351" s="76"/>
      <c r="N351" s="76" t="n">
        <v>1005</v>
      </c>
      <c r="O351" s="77" t="n">
        <f aca="false">IF(AND(L351="",M351=""),N351,"")</f>
        <v>1005</v>
      </c>
      <c r="P351" s="1" t="n">
        <f aca="false">VLOOKUP("CTR"&amp;N351,Cumul_par_Code_tarifaire!B$3:K$1003,2,0)</f>
        <v>0</v>
      </c>
      <c r="Q351" s="1" t="n">
        <f aca="false">IF(L351&lt;&gt;"",L$20,IF(M351&lt;&gt;"",M$20,VLOOKUP("CTR"&amp;N351,Cumul_par_Code_tarifaire!B$3:K$1003,9,0)))</f>
        <v>1005</v>
      </c>
      <c r="R351" s="1" t="n">
        <f aca="false">IF(OR(L351&lt;&gt;"",M351&lt;&gt;""),R$21,VLOOKUP("CTR"&amp;N351,Cumul_par_Code_tarifaire!B$3:K$1003,10,0))</f>
        <v>1.9</v>
      </c>
    </row>
    <row r="352" customFormat="false" ht="12.8" hidden="false" customHeight="false" outlineLevel="0" collapsed="false">
      <c r="A352" s="71" t="s">
        <v>502</v>
      </c>
      <c r="B352" s="72" t="s">
        <v>505</v>
      </c>
      <c r="C352" s="73"/>
      <c r="D352" s="38" t="str">
        <f aca="false">IF(L352=L$22,L$21,IF(M352=M$22,M$21,K352))</f>
        <v>M5</v>
      </c>
      <c r="E352" s="80" t="n">
        <f aca="false">Q352</f>
        <v>1005</v>
      </c>
      <c r="F352" s="21"/>
      <c r="G352" s="75" t="n">
        <f aca="false">R352</f>
        <v>1.9</v>
      </c>
      <c r="H352" s="75" t="n">
        <f aca="false">G352*C352</f>
        <v>0</v>
      </c>
      <c r="I352" s="83" t="s">
        <v>332</v>
      </c>
      <c r="K352" s="76" t="s">
        <v>451</v>
      </c>
      <c r="L352" s="40"/>
      <c r="M352" s="76"/>
      <c r="N352" s="76" t="n">
        <v>1005</v>
      </c>
      <c r="O352" s="77" t="n">
        <f aca="false">IF(AND(L352="",M352=""),N352,"")</f>
        <v>1005</v>
      </c>
      <c r="P352" s="1" t="n">
        <f aca="false">VLOOKUP("CTR"&amp;N352,Cumul_par_Code_tarifaire!B$3:K$1003,2,0)</f>
        <v>0</v>
      </c>
      <c r="Q352" s="1" t="n">
        <f aca="false">IF(L352&lt;&gt;"",L$20,IF(M352&lt;&gt;"",M$20,VLOOKUP("CTR"&amp;N352,Cumul_par_Code_tarifaire!B$3:K$1003,9,0)))</f>
        <v>1005</v>
      </c>
      <c r="R352" s="1" t="n">
        <f aca="false">IF(OR(L352&lt;&gt;"",M352&lt;&gt;""),R$21,VLOOKUP("CTR"&amp;N352,Cumul_par_Code_tarifaire!B$3:K$1003,10,0))</f>
        <v>1.9</v>
      </c>
    </row>
    <row r="353" customFormat="false" ht="12.8" hidden="false" customHeight="false" outlineLevel="0" collapsed="false">
      <c r="A353" s="71" t="s">
        <v>502</v>
      </c>
      <c r="B353" s="72" t="s">
        <v>506</v>
      </c>
      <c r="C353" s="73"/>
      <c r="D353" s="38" t="str">
        <f aca="false">IF(L353=L$22,L$21,IF(M353=M$22,M$21,K353))</f>
        <v>M5</v>
      </c>
      <c r="E353" s="80" t="n">
        <f aca="false">Q353</f>
        <v>1005</v>
      </c>
      <c r="F353" s="21"/>
      <c r="G353" s="75" t="n">
        <f aca="false">R353</f>
        <v>1.9</v>
      </c>
      <c r="H353" s="75" t="n">
        <f aca="false">G353*C353</f>
        <v>0</v>
      </c>
      <c r="I353" s="83" t="s">
        <v>332</v>
      </c>
      <c r="K353" s="76" t="s">
        <v>451</v>
      </c>
      <c r="L353" s="40"/>
      <c r="M353" s="76"/>
      <c r="N353" s="76" t="n">
        <v>1005</v>
      </c>
      <c r="O353" s="77" t="n">
        <f aca="false">IF(AND(L353="",M353=""),N353,"")</f>
        <v>1005</v>
      </c>
      <c r="P353" s="1" t="n">
        <f aca="false">VLOOKUP("CTR"&amp;N353,Cumul_par_Code_tarifaire!B$3:K$1003,2,0)</f>
        <v>0</v>
      </c>
      <c r="Q353" s="1" t="n">
        <f aca="false">IF(L353&lt;&gt;"",L$20,IF(M353&lt;&gt;"",M$20,VLOOKUP("CTR"&amp;N353,Cumul_par_Code_tarifaire!B$3:K$1003,9,0)))</f>
        <v>1005</v>
      </c>
      <c r="R353" s="1" t="n">
        <f aca="false">IF(OR(L353&lt;&gt;"",M353&lt;&gt;""),R$21,VLOOKUP("CTR"&amp;N353,Cumul_par_Code_tarifaire!B$3:K$1003,10,0))</f>
        <v>1.9</v>
      </c>
    </row>
    <row r="354" customFormat="false" ht="12.8" hidden="false" customHeight="false" outlineLevel="0" collapsed="false">
      <c r="A354" s="71" t="s">
        <v>502</v>
      </c>
      <c r="B354" s="72" t="s">
        <v>507</v>
      </c>
      <c r="C354" s="73"/>
      <c r="D354" s="38" t="str">
        <f aca="false">IF(L354=L$22,L$21,IF(M354=M$22,M$21,K354))</f>
        <v>M5</v>
      </c>
      <c r="E354" s="80" t="n">
        <f aca="false">Q354</f>
        <v>1005</v>
      </c>
      <c r="F354" s="21"/>
      <c r="G354" s="75" t="n">
        <f aca="false">R354</f>
        <v>1.9</v>
      </c>
      <c r="H354" s="75" t="n">
        <f aca="false">G354*C354</f>
        <v>0</v>
      </c>
      <c r="I354" s="83" t="s">
        <v>332</v>
      </c>
      <c r="K354" s="76" t="s">
        <v>451</v>
      </c>
      <c r="L354" s="40"/>
      <c r="M354" s="76"/>
      <c r="N354" s="76" t="n">
        <v>1005</v>
      </c>
      <c r="O354" s="77" t="n">
        <f aca="false">IF(AND(L354="",M354=""),N354,"")</f>
        <v>1005</v>
      </c>
      <c r="P354" s="1" t="n">
        <f aca="false">VLOOKUP("CTR"&amp;N354,Cumul_par_Code_tarifaire!B$3:K$1003,2,0)</f>
        <v>0</v>
      </c>
      <c r="Q354" s="1" t="n">
        <f aca="false">IF(L354&lt;&gt;"",L$20,IF(M354&lt;&gt;"",M$20,VLOOKUP("CTR"&amp;N354,Cumul_par_Code_tarifaire!B$3:K$1003,9,0)))</f>
        <v>1005</v>
      </c>
      <c r="R354" s="1" t="n">
        <f aca="false">IF(OR(L354&lt;&gt;"",M354&lt;&gt;""),R$21,VLOOKUP("CTR"&amp;N354,Cumul_par_Code_tarifaire!B$3:K$1003,10,0))</f>
        <v>1.9</v>
      </c>
    </row>
    <row r="355" customFormat="false" ht="12.8" hidden="false" customHeight="false" outlineLevel="0" collapsed="false">
      <c r="A355" s="71" t="s">
        <v>502</v>
      </c>
      <c r="B355" s="72" t="s">
        <v>508</v>
      </c>
      <c r="C355" s="73"/>
      <c r="D355" s="38" t="str">
        <f aca="false">IF(L355=L$22,L$21,IF(M355=M$22,M$21,K355))</f>
        <v>M5</v>
      </c>
      <c r="E355" s="80" t="n">
        <f aca="false">Q355</f>
        <v>1005</v>
      </c>
      <c r="F355" s="21"/>
      <c r="G355" s="75" t="n">
        <f aca="false">R355</f>
        <v>1.9</v>
      </c>
      <c r="H355" s="75" t="n">
        <f aca="false">G355*C355</f>
        <v>0</v>
      </c>
      <c r="I355" s="83" t="s">
        <v>332</v>
      </c>
      <c r="K355" s="76" t="s">
        <v>451</v>
      </c>
      <c r="L355" s="40"/>
      <c r="M355" s="76"/>
      <c r="N355" s="76" t="n">
        <v>1005</v>
      </c>
      <c r="O355" s="77" t="n">
        <f aca="false">IF(AND(L355="",M355=""),N355,"")</f>
        <v>1005</v>
      </c>
      <c r="P355" s="1" t="n">
        <f aca="false">VLOOKUP("CTR"&amp;N355,Cumul_par_Code_tarifaire!B$3:K$1003,2,0)</f>
        <v>0</v>
      </c>
      <c r="Q355" s="1" t="n">
        <f aca="false">IF(L355&lt;&gt;"",L$20,IF(M355&lt;&gt;"",M$20,VLOOKUP("CTR"&amp;N355,Cumul_par_Code_tarifaire!B$3:K$1003,9,0)))</f>
        <v>1005</v>
      </c>
      <c r="R355" s="1" t="n">
        <f aca="false">IF(OR(L355&lt;&gt;"",M355&lt;&gt;""),R$21,VLOOKUP("CTR"&amp;N355,Cumul_par_Code_tarifaire!B$3:K$1003,10,0))</f>
        <v>1.9</v>
      </c>
    </row>
    <row r="356" customFormat="false" ht="12.8" hidden="false" customHeight="false" outlineLevel="0" collapsed="false">
      <c r="A356" s="71" t="s">
        <v>502</v>
      </c>
      <c r="B356" s="72" t="s">
        <v>509</v>
      </c>
      <c r="C356" s="73"/>
      <c r="D356" s="38" t="str">
        <f aca="false">IF(L356=L$22,L$21,IF(M356=M$22,M$21,K356))</f>
        <v>M5</v>
      </c>
      <c r="E356" s="80" t="n">
        <f aca="false">Q356</f>
        <v>1005</v>
      </c>
      <c r="F356" s="21"/>
      <c r="G356" s="75" t="n">
        <f aca="false">R356</f>
        <v>1.9</v>
      </c>
      <c r="H356" s="75" t="n">
        <f aca="false">G356*C356</f>
        <v>0</v>
      </c>
      <c r="I356" s="83" t="s">
        <v>332</v>
      </c>
      <c r="K356" s="76" t="s">
        <v>451</v>
      </c>
      <c r="L356" s="40"/>
      <c r="M356" s="76"/>
      <c r="N356" s="76" t="n">
        <v>1005</v>
      </c>
      <c r="O356" s="77" t="n">
        <f aca="false">IF(AND(L356="",M356=""),N356,"")</f>
        <v>1005</v>
      </c>
      <c r="P356" s="1" t="n">
        <f aca="false">VLOOKUP("CTR"&amp;N356,Cumul_par_Code_tarifaire!B$3:K$1003,2,0)</f>
        <v>0</v>
      </c>
      <c r="Q356" s="1" t="n">
        <f aca="false">IF(L356&lt;&gt;"",L$20,IF(M356&lt;&gt;"",M$20,VLOOKUP("CTR"&amp;N356,Cumul_par_Code_tarifaire!B$3:K$1003,9,0)))</f>
        <v>1005</v>
      </c>
      <c r="R356" s="1" t="n">
        <f aca="false">IF(OR(L356&lt;&gt;"",M356&lt;&gt;""),R$21,VLOOKUP("CTR"&amp;N356,Cumul_par_Code_tarifaire!B$3:K$1003,10,0))</f>
        <v>1.9</v>
      </c>
    </row>
    <row r="357" customFormat="false" ht="12.8" hidden="false" customHeight="false" outlineLevel="0" collapsed="false">
      <c r="A357" s="71" t="s">
        <v>502</v>
      </c>
      <c r="B357" s="72" t="s">
        <v>510</v>
      </c>
      <c r="C357" s="73"/>
      <c r="D357" s="38" t="str">
        <f aca="false">IF(L357=L$22,L$21,IF(M357=M$22,M$21,K357))</f>
        <v>M5</v>
      </c>
      <c r="E357" s="80" t="n">
        <f aca="false">Q357</f>
        <v>1005</v>
      </c>
      <c r="F357" s="21"/>
      <c r="G357" s="75" t="n">
        <f aca="false">R357</f>
        <v>1.9</v>
      </c>
      <c r="H357" s="75" t="n">
        <f aca="false">G357*C357</f>
        <v>0</v>
      </c>
      <c r="I357" s="83" t="s">
        <v>332</v>
      </c>
      <c r="K357" s="76" t="s">
        <v>451</v>
      </c>
      <c r="L357" s="40"/>
      <c r="M357" s="76"/>
      <c r="N357" s="76" t="n">
        <v>1005</v>
      </c>
      <c r="O357" s="77" t="n">
        <f aca="false">IF(AND(L357="",M357=""),N357,"")</f>
        <v>1005</v>
      </c>
      <c r="P357" s="1" t="n">
        <f aca="false">VLOOKUP("CTR"&amp;N357,Cumul_par_Code_tarifaire!B$3:K$1003,2,0)</f>
        <v>0</v>
      </c>
      <c r="Q357" s="1" t="n">
        <f aca="false">IF(L357&lt;&gt;"",L$20,IF(M357&lt;&gt;"",M$20,VLOOKUP("CTR"&amp;N357,Cumul_par_Code_tarifaire!B$3:K$1003,9,0)))</f>
        <v>1005</v>
      </c>
      <c r="R357" s="1" t="n">
        <f aca="false">IF(OR(L357&lt;&gt;"",M357&lt;&gt;""),R$21,VLOOKUP("CTR"&amp;N357,Cumul_par_Code_tarifaire!B$3:K$1003,10,0))</f>
        <v>1.9</v>
      </c>
    </row>
    <row r="358" customFormat="false" ht="22.35" hidden="false" customHeight="false" outlineLevel="0" collapsed="false">
      <c r="A358" s="71" t="s">
        <v>502</v>
      </c>
      <c r="B358" s="72" t="s">
        <v>511</v>
      </c>
      <c r="C358" s="29"/>
      <c r="D358" s="38" t="str">
        <f aca="false">IF(L358=L$22,L$21,IF(M358=M$22,M$21,K358))</f>
        <v>M5</v>
      </c>
      <c r="E358" s="80" t="n">
        <f aca="false">Q358</f>
        <v>1005</v>
      </c>
      <c r="F358" s="21"/>
      <c r="G358" s="75" t="n">
        <f aca="false">R358</f>
        <v>1.9</v>
      </c>
      <c r="H358" s="75" t="n">
        <f aca="false">G358*C358</f>
        <v>0</v>
      </c>
      <c r="I358" s="83" t="s">
        <v>332</v>
      </c>
      <c r="K358" s="76" t="s">
        <v>451</v>
      </c>
      <c r="L358" s="40"/>
      <c r="M358" s="76"/>
      <c r="N358" s="76" t="n">
        <v>1005</v>
      </c>
      <c r="O358" s="77" t="n">
        <f aca="false">IF(AND(L358="",M358=""),N358,"")</f>
        <v>1005</v>
      </c>
      <c r="P358" s="1" t="n">
        <f aca="false">VLOOKUP("CTR"&amp;N358,Cumul_par_Code_tarifaire!B$3:K$1003,2,0)</f>
        <v>0</v>
      </c>
      <c r="Q358" s="1" t="n">
        <f aca="false">IF(L358&lt;&gt;"",L$20,IF(M358&lt;&gt;"",M$20,VLOOKUP("CTR"&amp;N358,Cumul_par_Code_tarifaire!B$3:K$1003,9,0)))</f>
        <v>1005</v>
      </c>
      <c r="R358" s="1" t="n">
        <f aca="false">IF(OR(L358&lt;&gt;"",M358&lt;&gt;""),R$21,VLOOKUP("CTR"&amp;N358,Cumul_par_Code_tarifaire!B$3:K$1003,10,0))</f>
        <v>1.9</v>
      </c>
    </row>
    <row r="359" customFormat="false" ht="12.8" hidden="false" customHeight="false" outlineLevel="0" collapsed="false">
      <c r="A359" s="71" t="s">
        <v>502</v>
      </c>
      <c r="B359" s="72" t="s">
        <v>512</v>
      </c>
      <c r="C359" s="73"/>
      <c r="D359" s="38" t="str">
        <f aca="false">IF(L359=L$22,L$21,IF(M359=M$22,M$21,K359))</f>
        <v>M5</v>
      </c>
      <c r="E359" s="80" t="n">
        <f aca="false">Q359</f>
        <v>1005</v>
      </c>
      <c r="F359" s="21"/>
      <c r="G359" s="75" t="n">
        <f aca="false">R359</f>
        <v>1.9</v>
      </c>
      <c r="H359" s="75" t="n">
        <f aca="false">G359*C359</f>
        <v>0</v>
      </c>
      <c r="I359" s="83" t="s">
        <v>332</v>
      </c>
      <c r="K359" s="76" t="s">
        <v>451</v>
      </c>
      <c r="L359" s="40"/>
      <c r="M359" s="76"/>
      <c r="N359" s="76" t="n">
        <v>1005</v>
      </c>
      <c r="O359" s="77" t="n">
        <f aca="false">IF(AND(L359="",M359=""),N359,"")</f>
        <v>1005</v>
      </c>
      <c r="P359" s="1" t="n">
        <f aca="false">VLOOKUP("CTR"&amp;N359,Cumul_par_Code_tarifaire!B$3:K$1003,2,0)</f>
        <v>0</v>
      </c>
      <c r="Q359" s="1" t="n">
        <f aca="false">IF(L359&lt;&gt;"",L$20,IF(M359&lt;&gt;"",M$20,VLOOKUP("CTR"&amp;N359,Cumul_par_Code_tarifaire!B$3:K$1003,9,0)))</f>
        <v>1005</v>
      </c>
      <c r="R359" s="1" t="n">
        <f aca="false">IF(OR(L359&lt;&gt;"",M359&lt;&gt;""),R$21,VLOOKUP("CTR"&amp;N359,Cumul_par_Code_tarifaire!B$3:K$1003,10,0))</f>
        <v>1.9</v>
      </c>
    </row>
    <row r="360" customFormat="false" ht="12.8" hidden="false" customHeight="false" outlineLevel="0" collapsed="false">
      <c r="A360" s="71" t="s">
        <v>502</v>
      </c>
      <c r="B360" s="72" t="s">
        <v>513</v>
      </c>
      <c r="C360" s="73"/>
      <c r="D360" s="38" t="str">
        <f aca="false">IF(L360=L$22,L$21,IF(M360=M$22,M$21,K360))</f>
        <v>M5</v>
      </c>
      <c r="E360" s="80" t="n">
        <f aca="false">Q360</f>
        <v>1005</v>
      </c>
      <c r="F360" s="21"/>
      <c r="G360" s="75" t="n">
        <f aca="false">R360</f>
        <v>1.9</v>
      </c>
      <c r="H360" s="75" t="n">
        <f aca="false">G360*C360</f>
        <v>0</v>
      </c>
      <c r="I360" s="83" t="s">
        <v>332</v>
      </c>
      <c r="K360" s="76" t="s">
        <v>451</v>
      </c>
      <c r="L360" s="40"/>
      <c r="M360" s="76"/>
      <c r="N360" s="76" t="n">
        <v>1005</v>
      </c>
      <c r="O360" s="77" t="n">
        <f aca="false">IF(AND(L360="",M360=""),N360,"")</f>
        <v>1005</v>
      </c>
      <c r="P360" s="1" t="n">
        <f aca="false">VLOOKUP("CTR"&amp;N360,Cumul_par_Code_tarifaire!B$3:K$1003,2,0)</f>
        <v>0</v>
      </c>
      <c r="Q360" s="1" t="n">
        <f aca="false">IF(L360&lt;&gt;"",L$20,IF(M360&lt;&gt;"",M$20,VLOOKUP("CTR"&amp;N360,Cumul_par_Code_tarifaire!B$3:K$1003,9,0)))</f>
        <v>1005</v>
      </c>
      <c r="R360" s="1" t="n">
        <f aca="false">IF(OR(L360&lt;&gt;"",M360&lt;&gt;""),R$21,VLOOKUP("CTR"&amp;N360,Cumul_par_Code_tarifaire!B$3:K$1003,10,0))</f>
        <v>1.9</v>
      </c>
    </row>
    <row r="361" customFormat="false" ht="12.8" hidden="false" customHeight="false" outlineLevel="0" collapsed="false">
      <c r="A361" s="71" t="s">
        <v>514</v>
      </c>
      <c r="B361" s="72" t="s">
        <v>515</v>
      </c>
      <c r="C361" s="73"/>
      <c r="D361" s="38" t="str">
        <f aca="false">IF(L361=L$22,L$21,IF(M361=M$22,M$21,K361))</f>
        <v>M3</v>
      </c>
      <c r="E361" s="80" t="n">
        <f aca="false">Q361</f>
        <v>1027</v>
      </c>
      <c r="F361" s="21"/>
      <c r="G361" s="75" t="n">
        <f aca="false">R361</f>
        <v>0.35</v>
      </c>
      <c r="H361" s="75" t="n">
        <f aca="false">G361*C361</f>
        <v>0</v>
      </c>
      <c r="I361" s="1" t="s">
        <v>387</v>
      </c>
      <c r="K361" s="76" t="s">
        <v>325</v>
      </c>
      <c r="L361" s="40"/>
      <c r="M361" s="76"/>
      <c r="N361" s="76" t="n">
        <v>1027</v>
      </c>
      <c r="O361" s="77" t="n">
        <f aca="false">IF(AND(L361="",M361=""),N361,"")</f>
        <v>1027</v>
      </c>
      <c r="P361" s="1" t="n">
        <f aca="false">VLOOKUP("CTR"&amp;N361,Cumul_par_Code_tarifaire!B$3:K$1003,2,0)</f>
        <v>0</v>
      </c>
      <c r="Q361" s="1" t="n">
        <f aca="false">IF(L361&lt;&gt;"",L$20,IF(M361&lt;&gt;"",M$20,VLOOKUP("CTR"&amp;N361,Cumul_par_Code_tarifaire!B$3:K$1003,9,0)))</f>
        <v>1027</v>
      </c>
      <c r="R361" s="1" t="n">
        <f aca="false">IF(OR(L361&lt;&gt;"",M361&lt;&gt;""),R$21,VLOOKUP("CTR"&amp;N361,Cumul_par_Code_tarifaire!B$3:K$1003,10,0))</f>
        <v>0.35</v>
      </c>
    </row>
    <row r="362" customFormat="false" ht="12.8" hidden="false" customHeight="false" outlineLevel="0" collapsed="false">
      <c r="A362" s="71" t="s">
        <v>514</v>
      </c>
      <c r="B362" s="72" t="s">
        <v>516</v>
      </c>
      <c r="C362" s="73"/>
      <c r="D362" s="38" t="str">
        <f aca="false">IF(L362=L$22,L$21,IF(M362=M$22,M$21,K362))</f>
        <v>M3</v>
      </c>
      <c r="E362" s="80" t="n">
        <f aca="false">Q362</f>
        <v>1027</v>
      </c>
      <c r="F362" s="21"/>
      <c r="G362" s="75" t="n">
        <f aca="false">R362</f>
        <v>0.35</v>
      </c>
      <c r="H362" s="75" t="n">
        <f aca="false">G362*C362</f>
        <v>0</v>
      </c>
      <c r="I362" s="1" t="s">
        <v>387</v>
      </c>
      <c r="K362" s="76" t="s">
        <v>325</v>
      </c>
      <c r="L362" s="40"/>
      <c r="M362" s="76"/>
      <c r="N362" s="76" t="n">
        <v>1027</v>
      </c>
      <c r="O362" s="77" t="n">
        <f aca="false">IF(AND(L362="",M362=""),N362,"")</f>
        <v>1027</v>
      </c>
      <c r="P362" s="1" t="n">
        <f aca="false">VLOOKUP("CTR"&amp;N362,Cumul_par_Code_tarifaire!B$3:K$1003,2,0)</f>
        <v>0</v>
      </c>
      <c r="Q362" s="1" t="n">
        <f aca="false">IF(L362&lt;&gt;"",L$20,IF(M362&lt;&gt;"",M$20,VLOOKUP("CTR"&amp;N362,Cumul_par_Code_tarifaire!B$3:K$1003,9,0)))</f>
        <v>1027</v>
      </c>
      <c r="R362" s="1" t="n">
        <f aca="false">IF(OR(L362&lt;&gt;"",M362&lt;&gt;""),R$21,VLOOKUP("CTR"&amp;N362,Cumul_par_Code_tarifaire!B$3:K$1003,10,0))</f>
        <v>0.35</v>
      </c>
    </row>
    <row r="363" customFormat="false" ht="12.8" hidden="true" customHeight="false" outlineLevel="0" collapsed="false">
      <c r="A363" s="71" t="s">
        <v>514</v>
      </c>
      <c r="B363" s="72" t="s">
        <v>517</v>
      </c>
      <c r="C363" s="73"/>
      <c r="D363" s="38" t="str">
        <f aca="false">IF(L363=L$22,L$21,IF(M363=M$22,M$21,K363))</f>
        <v>non dispo 2025</v>
      </c>
      <c r="E363" s="80" t="str">
        <f aca="false">Q363</f>
        <v>Nous Consulter</v>
      </c>
      <c r="F363" s="21"/>
      <c r="G363" s="75" t="n">
        <f aca="false">R363</f>
        <v>0</v>
      </c>
      <c r="H363" s="75" t="n">
        <f aca="false">G363*C363</f>
        <v>0</v>
      </c>
      <c r="I363" s="1" t="s">
        <v>387</v>
      </c>
      <c r="K363" s="76" t="s">
        <v>325</v>
      </c>
      <c r="L363" s="40" t="s">
        <v>34</v>
      </c>
      <c r="M363" s="76"/>
      <c r="N363" s="76" t="n">
        <v>1027</v>
      </c>
      <c r="O363" s="77" t="str">
        <f aca="false">IF(AND(L363="",M363=""),N363,"")</f>
        <v/>
      </c>
      <c r="P363" s="1" t="n">
        <f aca="false">VLOOKUP("CTR"&amp;N363,Cumul_par_Code_tarifaire!B$3:K$1003,2,0)</f>
        <v>0</v>
      </c>
      <c r="Q363" s="1" t="str">
        <f aca="false">IF(L363&lt;&gt;"",L$20,IF(M363&lt;&gt;"",M$20,VLOOKUP("CTR"&amp;N363,Cumul_par_Code_tarifaire!B$3:K$1003,9,0)))</f>
        <v>Nous Consulter</v>
      </c>
      <c r="R363" s="1" t="n">
        <f aca="false">IF(OR(L363&lt;&gt;"",M363&lt;&gt;""),R$21,VLOOKUP("CTR"&amp;N363,Cumul_par_Code_tarifaire!B$3:K$1003,10,0))</f>
        <v>0</v>
      </c>
      <c r="S363" s="1"/>
      <c r="T363" s="5"/>
      <c r="U363" s="5"/>
    </row>
    <row r="364" customFormat="false" ht="12.8" hidden="false" customHeight="false" outlineLevel="0" collapsed="false">
      <c r="A364" s="71" t="s">
        <v>518</v>
      </c>
      <c r="B364" s="72" t="s">
        <v>519</v>
      </c>
      <c r="C364" s="73"/>
      <c r="D364" s="38" t="str">
        <f aca="false">IF(L364=L$22,L$21,IF(M364=M$22,M$21,K364))</f>
        <v>M3</v>
      </c>
      <c r="E364" s="80" t="n">
        <f aca="false">Q364</f>
        <v>1027</v>
      </c>
      <c r="F364" s="21"/>
      <c r="G364" s="75" t="n">
        <f aca="false">R364</f>
        <v>0.35</v>
      </c>
      <c r="H364" s="75" t="n">
        <f aca="false">G364*C364</f>
        <v>0</v>
      </c>
      <c r="I364" s="1" t="s">
        <v>387</v>
      </c>
      <c r="K364" s="76" t="s">
        <v>325</v>
      </c>
      <c r="L364" s="40"/>
      <c r="M364" s="76"/>
      <c r="N364" s="76" t="n">
        <v>1027</v>
      </c>
      <c r="O364" s="77" t="n">
        <f aca="false">IF(AND(L364="",M364=""),N364,"")</f>
        <v>1027</v>
      </c>
      <c r="P364" s="1" t="n">
        <f aca="false">VLOOKUP("CTR"&amp;N364,Cumul_par_Code_tarifaire!B$3:K$1003,2,0)</f>
        <v>0</v>
      </c>
      <c r="Q364" s="1" t="n">
        <f aca="false">IF(L364&lt;&gt;"",L$20,IF(M364&lt;&gt;"",M$20,VLOOKUP("CTR"&amp;N364,Cumul_par_Code_tarifaire!B$3:K$1003,9,0)))</f>
        <v>1027</v>
      </c>
      <c r="R364" s="1" t="n">
        <f aca="false">IF(OR(L364&lt;&gt;"",M364&lt;&gt;""),R$21,VLOOKUP("CTR"&amp;N364,Cumul_par_Code_tarifaire!B$3:K$1003,10,0))</f>
        <v>0.35</v>
      </c>
    </row>
    <row r="365" customFormat="false" ht="12.8" hidden="false" customHeight="false" outlineLevel="0" collapsed="false">
      <c r="A365" s="71" t="s">
        <v>518</v>
      </c>
      <c r="B365" s="72" t="s">
        <v>520</v>
      </c>
      <c r="C365" s="73"/>
      <c r="D365" s="38" t="str">
        <f aca="false">IF(L365=L$22,L$21,IF(M365=M$22,M$21,K365))</f>
        <v>M3</v>
      </c>
      <c r="E365" s="80" t="n">
        <f aca="false">Q365</f>
        <v>1027</v>
      </c>
      <c r="F365" s="21"/>
      <c r="G365" s="75" t="n">
        <f aca="false">R365</f>
        <v>0.35</v>
      </c>
      <c r="H365" s="75" t="n">
        <f aca="false">G365*C365</f>
        <v>0</v>
      </c>
      <c r="I365" s="1" t="s">
        <v>387</v>
      </c>
      <c r="K365" s="76" t="s">
        <v>325</v>
      </c>
      <c r="L365" s="40"/>
      <c r="M365" s="76"/>
      <c r="N365" s="76" t="n">
        <v>1027</v>
      </c>
      <c r="O365" s="77" t="n">
        <f aca="false">IF(AND(L365="",M365=""),N365,"")</f>
        <v>1027</v>
      </c>
      <c r="P365" s="1" t="n">
        <f aca="false">VLOOKUP("CTR"&amp;N365,Cumul_par_Code_tarifaire!B$3:K$1003,2,0)</f>
        <v>0</v>
      </c>
      <c r="Q365" s="1" t="n">
        <f aca="false">IF(L365&lt;&gt;"",L$20,IF(M365&lt;&gt;"",M$20,VLOOKUP("CTR"&amp;N365,Cumul_par_Code_tarifaire!B$3:K$1003,9,0)))</f>
        <v>1027</v>
      </c>
      <c r="R365" s="1" t="n">
        <f aca="false">IF(OR(L365&lt;&gt;"",M365&lt;&gt;""),R$21,VLOOKUP("CTR"&amp;N365,Cumul_par_Code_tarifaire!B$3:K$1003,10,0))</f>
        <v>0.35</v>
      </c>
    </row>
    <row r="366" customFormat="false" ht="22.35" hidden="false" customHeight="false" outlineLevel="0" collapsed="false">
      <c r="A366" s="71" t="s">
        <v>521</v>
      </c>
      <c r="B366" s="72" t="s">
        <v>522</v>
      </c>
      <c r="C366" s="73"/>
      <c r="D366" s="38" t="str">
        <f aca="false">IF(L366=L$22,L$21,IF(M366=M$22,M$21,K366))</f>
        <v>M3</v>
      </c>
      <c r="E366" s="80" t="n">
        <v>1024</v>
      </c>
      <c r="F366" s="21"/>
      <c r="G366" s="75" t="n">
        <f aca="false">R366</f>
        <v>1</v>
      </c>
      <c r="H366" s="75" t="n">
        <f aca="false">G366*C366</f>
        <v>0</v>
      </c>
      <c r="I366" s="1" t="s">
        <v>324</v>
      </c>
      <c r="K366" s="76" t="s">
        <v>325</v>
      </c>
      <c r="L366" s="40"/>
      <c r="M366" s="76"/>
      <c r="N366" s="76" t="n">
        <v>1024</v>
      </c>
      <c r="O366" s="77" t="n">
        <f aca="false">IF(AND(L366="",M366=""),N366,"")</f>
        <v>1024</v>
      </c>
      <c r="P366" s="1" t="n">
        <f aca="false">VLOOKUP("CTR"&amp;N366,Cumul_par_Code_tarifaire!B$3:K$1003,2,0)</f>
        <v>0</v>
      </c>
      <c r="Q366" s="1" t="n">
        <f aca="false">IF(L366&lt;&gt;"",L$20,IF(M366&lt;&gt;"",M$20,VLOOKUP("CTR"&amp;N366,Cumul_par_Code_tarifaire!B$3:K$1003,9,0)))</f>
        <v>1024</v>
      </c>
      <c r="R366" s="1" t="n">
        <f aca="false">IF(OR(L366&lt;&gt;"",M366&lt;&gt;""),R$21,VLOOKUP("CTR"&amp;N366,Cumul_par_Code_tarifaire!B$3:K$1003,10,0))</f>
        <v>1</v>
      </c>
    </row>
    <row r="367" customFormat="false" ht="12.8" hidden="false" customHeight="false" outlineLevel="0" collapsed="false">
      <c r="A367" s="71" t="s">
        <v>523</v>
      </c>
      <c r="B367" s="72" t="s">
        <v>524</v>
      </c>
      <c r="C367" s="29"/>
      <c r="D367" s="38" t="str">
        <f aca="false">IF(L367=L$22,L$21,IF(M367=M$22,M$21,K367))</f>
        <v>G11</v>
      </c>
      <c r="E367" s="80" t="n">
        <f aca="false">Q367</f>
        <v>1107</v>
      </c>
      <c r="F367" s="21"/>
      <c r="G367" s="75" t="n">
        <f aca="false">R367</f>
        <v>5</v>
      </c>
      <c r="H367" s="75" t="n">
        <f aca="false">G367*C367</f>
        <v>0</v>
      </c>
      <c r="I367" s="1" t="s">
        <v>329</v>
      </c>
      <c r="K367" s="76" t="s">
        <v>265</v>
      </c>
      <c r="L367" s="40"/>
      <c r="M367" s="76"/>
      <c r="N367" s="76" t="n">
        <v>1107</v>
      </c>
      <c r="O367" s="77" t="n">
        <f aca="false">IF(AND(L367="",M367=""),N367,"")</f>
        <v>1107</v>
      </c>
      <c r="P367" s="1" t="n">
        <f aca="false">VLOOKUP("CTR"&amp;N367,Cumul_par_Code_tarifaire!B$3:K$1003,2,0)</f>
        <v>0</v>
      </c>
      <c r="Q367" s="1" t="n">
        <f aca="false">IF(L367&lt;&gt;"",L$20,IF(M367&lt;&gt;"",M$20,VLOOKUP("CTR"&amp;N367,Cumul_par_Code_tarifaire!B$3:K$1003,9,0)))</f>
        <v>1107</v>
      </c>
      <c r="R367" s="1" t="n">
        <f aca="false">IF(OR(L367&lt;&gt;"",M367&lt;&gt;""),R$21,VLOOKUP("CTR"&amp;N367,Cumul_par_Code_tarifaire!B$3:K$1003,10,0))</f>
        <v>5</v>
      </c>
    </row>
    <row r="368" customFormat="false" ht="12.8" hidden="true" customHeight="false" outlineLevel="0" collapsed="false">
      <c r="A368" s="71" t="s">
        <v>83</v>
      </c>
      <c r="B368" s="72" t="s">
        <v>525</v>
      </c>
      <c r="C368" s="73"/>
      <c r="D368" s="38" t="str">
        <f aca="false">IF(L368=L$22,L$21,IF(M368=M$22,M$21,K368))</f>
        <v>non dispo 2025</v>
      </c>
      <c r="E368" s="80" t="str">
        <f aca="false">Q368</f>
        <v>Nous Consulter</v>
      </c>
      <c r="F368" s="21"/>
      <c r="G368" s="75" t="n">
        <f aca="false">R368</f>
        <v>0</v>
      </c>
      <c r="H368" s="75" t="n">
        <f aca="false">G368*C368</f>
        <v>0</v>
      </c>
      <c r="I368" s="1" t="s">
        <v>324</v>
      </c>
      <c r="K368" s="76" t="s">
        <v>325</v>
      </c>
      <c r="L368" s="40" t="s">
        <v>34</v>
      </c>
      <c r="M368" s="76" t="s">
        <v>35</v>
      </c>
      <c r="N368" s="76" t="n">
        <v>1024</v>
      </c>
      <c r="O368" s="77" t="str">
        <f aca="false">IF(AND(L368="",M368=""),N368,"")</f>
        <v/>
      </c>
      <c r="P368" s="1" t="n">
        <f aca="false">VLOOKUP("CTR"&amp;N368,Cumul_par_Code_tarifaire!B$3:K$1003,2,0)</f>
        <v>0</v>
      </c>
      <c r="Q368" s="1" t="str">
        <f aca="false">IF(L368&lt;&gt;"",L$20,IF(M368&lt;&gt;"",M$20,VLOOKUP("CTR"&amp;N368,Cumul_par_Code_tarifaire!B$3:K$1003,9,0)))</f>
        <v>Nous Consulter</v>
      </c>
      <c r="R368" s="1" t="n">
        <f aca="false">IF(OR(L368&lt;&gt;"",M368&lt;&gt;""),R$21,VLOOKUP("CTR"&amp;N368,Cumul_par_Code_tarifaire!B$3:K$1003,10,0))</f>
        <v>0</v>
      </c>
      <c r="S368" s="1"/>
      <c r="T368" s="5"/>
      <c r="U368" s="5"/>
    </row>
    <row r="369" customFormat="false" ht="12.8" hidden="false" customHeight="false" outlineLevel="0" collapsed="false">
      <c r="A369" s="71" t="s">
        <v>83</v>
      </c>
      <c r="B369" s="72" t="s">
        <v>526</v>
      </c>
      <c r="C369" s="73"/>
      <c r="D369" s="38" t="str">
        <f aca="false">IF(L369=L$22,L$21,IF(M369=M$22,M$21,K369))</f>
        <v>M3</v>
      </c>
      <c r="E369" s="80" t="n">
        <f aca="false">Q369</f>
        <v>1024</v>
      </c>
      <c r="F369" s="21"/>
      <c r="G369" s="75" t="n">
        <f aca="false">R369</f>
        <v>1</v>
      </c>
      <c r="H369" s="75" t="n">
        <f aca="false">G369*C369</f>
        <v>0</v>
      </c>
      <c r="I369" s="1" t="s">
        <v>324</v>
      </c>
      <c r="K369" s="76" t="s">
        <v>325</v>
      </c>
      <c r="L369" s="40"/>
      <c r="M369" s="76"/>
      <c r="N369" s="76" t="n">
        <v>1024</v>
      </c>
      <c r="O369" s="77" t="n">
        <f aca="false">IF(AND(L369="",M369=""),N369,"")</f>
        <v>1024</v>
      </c>
      <c r="P369" s="1" t="n">
        <f aca="false">VLOOKUP("CTR"&amp;N369,Cumul_par_Code_tarifaire!B$3:K$1003,2,0)</f>
        <v>0</v>
      </c>
      <c r="Q369" s="1" t="n">
        <f aca="false">IF(L369&lt;&gt;"",L$20,IF(M369&lt;&gt;"",M$20,VLOOKUP("CTR"&amp;N369,Cumul_par_Code_tarifaire!B$3:K$1003,9,0)))</f>
        <v>1024</v>
      </c>
      <c r="R369" s="1" t="n">
        <f aca="false">IF(OR(L369&lt;&gt;"",M369&lt;&gt;""),R$21,VLOOKUP("CTR"&amp;N369,Cumul_par_Code_tarifaire!B$3:K$1003,10,0))</f>
        <v>1</v>
      </c>
    </row>
    <row r="370" customFormat="false" ht="12.8" hidden="false" customHeight="false" outlineLevel="0" collapsed="false">
      <c r="A370" s="71" t="s">
        <v>83</v>
      </c>
      <c r="B370" s="72" t="s">
        <v>527</v>
      </c>
      <c r="C370" s="73"/>
      <c r="D370" s="38" t="str">
        <f aca="false">IF(L370=L$22,L$21,IF(M370=M$22,M$21,K370))</f>
        <v>M3</v>
      </c>
      <c r="E370" s="80" t="n">
        <f aca="false">Q370</f>
        <v>1024</v>
      </c>
      <c r="F370" s="21"/>
      <c r="G370" s="75" t="n">
        <f aca="false">R370</f>
        <v>1</v>
      </c>
      <c r="H370" s="75" t="n">
        <f aca="false">G370*C370</f>
        <v>0</v>
      </c>
      <c r="I370" s="1" t="s">
        <v>324</v>
      </c>
      <c r="K370" s="76" t="s">
        <v>325</v>
      </c>
      <c r="L370" s="40"/>
      <c r="M370" s="76"/>
      <c r="N370" s="76" t="n">
        <v>1024</v>
      </c>
      <c r="O370" s="77" t="n">
        <f aca="false">IF(AND(L370="",M370=""),N370,"")</f>
        <v>1024</v>
      </c>
      <c r="P370" s="1" t="n">
        <f aca="false">VLOOKUP("CTR"&amp;N370,Cumul_par_Code_tarifaire!B$3:K$1003,2,0)</f>
        <v>0</v>
      </c>
      <c r="Q370" s="1" t="n">
        <f aca="false">IF(L370&lt;&gt;"",L$20,IF(M370&lt;&gt;"",M$20,VLOOKUP("CTR"&amp;N370,Cumul_par_Code_tarifaire!B$3:K$1003,9,0)))</f>
        <v>1024</v>
      </c>
      <c r="R370" s="1" t="n">
        <f aca="false">IF(OR(L370&lt;&gt;"",M370&lt;&gt;""),R$21,VLOOKUP("CTR"&amp;N370,Cumul_par_Code_tarifaire!B$3:K$1003,10,0))</f>
        <v>1</v>
      </c>
    </row>
    <row r="371" customFormat="false" ht="12.8" hidden="false" customHeight="false" outlineLevel="0" collapsed="false">
      <c r="A371" s="71" t="s">
        <v>83</v>
      </c>
      <c r="B371" s="72" t="s">
        <v>528</v>
      </c>
      <c r="C371" s="73"/>
      <c r="D371" s="38" t="str">
        <f aca="false">IF(L371=L$22,L$21,IF(M371=M$22,M$21,K371))</f>
        <v>M3</v>
      </c>
      <c r="E371" s="80" t="n">
        <f aca="false">Q371</f>
        <v>1024</v>
      </c>
      <c r="F371" s="21"/>
      <c r="G371" s="75" t="n">
        <f aca="false">R371</f>
        <v>1</v>
      </c>
      <c r="H371" s="75" t="n">
        <f aca="false">G371*C371</f>
        <v>0</v>
      </c>
      <c r="I371" s="1" t="s">
        <v>324</v>
      </c>
      <c r="K371" s="76" t="s">
        <v>325</v>
      </c>
      <c r="L371" s="40"/>
      <c r="M371" s="76"/>
      <c r="N371" s="76" t="n">
        <v>1024</v>
      </c>
      <c r="O371" s="77" t="n">
        <f aca="false">IF(AND(L371="",M371=""),N371,"")</f>
        <v>1024</v>
      </c>
      <c r="P371" s="1" t="n">
        <f aca="false">VLOOKUP("CTR"&amp;N371,Cumul_par_Code_tarifaire!B$3:K$1003,2,0)</f>
        <v>0</v>
      </c>
      <c r="Q371" s="1" t="n">
        <f aca="false">IF(L371&lt;&gt;"",L$20,IF(M371&lt;&gt;"",M$20,VLOOKUP("CTR"&amp;N371,Cumul_par_Code_tarifaire!B$3:K$1003,9,0)))</f>
        <v>1024</v>
      </c>
      <c r="R371" s="1" t="n">
        <f aca="false">IF(OR(L371&lt;&gt;"",M371&lt;&gt;""),R$21,VLOOKUP("CTR"&amp;N371,Cumul_par_Code_tarifaire!B$3:K$1003,10,0))</f>
        <v>1</v>
      </c>
    </row>
    <row r="372" customFormat="false" ht="12.8" hidden="false" customHeight="false" outlineLevel="0" collapsed="false">
      <c r="A372" s="71" t="s">
        <v>83</v>
      </c>
      <c r="B372" s="72" t="s">
        <v>529</v>
      </c>
      <c r="C372" s="73"/>
      <c r="D372" s="38" t="str">
        <f aca="false">IF(L372=L$22,L$21,IF(M372=M$22,M$21,K372))</f>
        <v>M3</v>
      </c>
      <c r="E372" s="80" t="n">
        <f aca="false">Q372</f>
        <v>1024</v>
      </c>
      <c r="F372" s="21"/>
      <c r="G372" s="75" t="n">
        <f aca="false">R372</f>
        <v>1</v>
      </c>
      <c r="H372" s="75" t="n">
        <f aca="false">G372*C372</f>
        <v>0</v>
      </c>
      <c r="I372" s="1" t="s">
        <v>324</v>
      </c>
      <c r="K372" s="76" t="s">
        <v>325</v>
      </c>
      <c r="L372" s="40"/>
      <c r="M372" s="76"/>
      <c r="N372" s="76" t="n">
        <v>1024</v>
      </c>
      <c r="O372" s="77" t="n">
        <f aca="false">IF(AND(L372="",M372=""),N372,"")</f>
        <v>1024</v>
      </c>
      <c r="P372" s="1" t="n">
        <f aca="false">VLOOKUP("CTR"&amp;N372,Cumul_par_Code_tarifaire!B$3:K$1003,2,0)</f>
        <v>0</v>
      </c>
      <c r="Q372" s="1" t="n">
        <f aca="false">IF(L372&lt;&gt;"",L$20,IF(M372&lt;&gt;"",M$20,VLOOKUP("CTR"&amp;N372,Cumul_par_Code_tarifaire!B$3:K$1003,9,0)))</f>
        <v>1024</v>
      </c>
      <c r="R372" s="1" t="n">
        <f aca="false">IF(OR(L372&lt;&gt;"",M372&lt;&gt;""),R$21,VLOOKUP("CTR"&amp;N372,Cumul_par_Code_tarifaire!B$3:K$1003,10,0))</f>
        <v>1</v>
      </c>
    </row>
    <row r="373" customFormat="false" ht="12.8" hidden="false" customHeight="false" outlineLevel="0" collapsed="false">
      <c r="A373" s="71" t="s">
        <v>83</v>
      </c>
      <c r="B373" s="72" t="s">
        <v>530</v>
      </c>
      <c r="C373" s="73"/>
      <c r="D373" s="38" t="str">
        <f aca="false">IF(L373=L$22,L$21,IF(M373=M$22,M$21,K373))</f>
        <v>M3</v>
      </c>
      <c r="E373" s="80" t="n">
        <f aca="false">Q373</f>
        <v>1024</v>
      </c>
      <c r="F373" s="21"/>
      <c r="G373" s="75" t="n">
        <f aca="false">R373</f>
        <v>1</v>
      </c>
      <c r="H373" s="75" t="n">
        <f aca="false">G373*C373</f>
        <v>0</v>
      </c>
      <c r="I373" s="1" t="s">
        <v>324</v>
      </c>
      <c r="K373" s="76" t="s">
        <v>325</v>
      </c>
      <c r="L373" s="40"/>
      <c r="M373" s="76"/>
      <c r="N373" s="76" t="n">
        <v>1024</v>
      </c>
      <c r="O373" s="77" t="n">
        <f aca="false">IF(AND(L373="",M373=""),N373,"")</f>
        <v>1024</v>
      </c>
      <c r="P373" s="1" t="n">
        <f aca="false">VLOOKUP("CTR"&amp;N373,Cumul_par_Code_tarifaire!B$3:K$1003,2,0)</f>
        <v>0</v>
      </c>
      <c r="Q373" s="1" t="n">
        <f aca="false">IF(L373&lt;&gt;"",L$20,IF(M373&lt;&gt;"",M$20,VLOOKUP("CTR"&amp;N373,Cumul_par_Code_tarifaire!B$3:K$1003,9,0)))</f>
        <v>1024</v>
      </c>
      <c r="R373" s="1" t="n">
        <f aca="false">IF(OR(L373&lt;&gt;"",M373&lt;&gt;""),R$21,VLOOKUP("CTR"&amp;N373,Cumul_par_Code_tarifaire!B$3:K$1003,10,0))</f>
        <v>1</v>
      </c>
    </row>
    <row r="374" customFormat="false" ht="12.8" hidden="true" customHeight="false" outlineLevel="0" collapsed="false">
      <c r="A374" s="71" t="s">
        <v>531</v>
      </c>
      <c r="B374" s="72" t="s">
        <v>532</v>
      </c>
      <c r="C374" s="73"/>
      <c r="D374" s="38" t="str">
        <f aca="false">IF(L374=L$22,L$21,IF(M374=M$22,M$21,K374))</f>
        <v>non dispo 2025</v>
      </c>
      <c r="E374" s="80" t="str">
        <f aca="false">Q374</f>
        <v>Nous Consulter</v>
      </c>
      <c r="F374" s="21"/>
      <c r="G374" s="75" t="n">
        <f aca="false">R374</f>
        <v>0</v>
      </c>
      <c r="H374" s="75" t="n">
        <f aca="false">G374*C374</f>
        <v>0</v>
      </c>
      <c r="I374" s="1" t="s">
        <v>387</v>
      </c>
      <c r="K374" s="76" t="s">
        <v>325</v>
      </c>
      <c r="L374" s="40" t="s">
        <v>34</v>
      </c>
      <c r="M374" s="76"/>
      <c r="N374" s="76" t="n">
        <v>1027</v>
      </c>
      <c r="O374" s="77" t="str">
        <f aca="false">IF(AND(L374="",M374=""),N374,"")</f>
        <v/>
      </c>
      <c r="P374" s="1" t="n">
        <f aca="false">VLOOKUP("CTR"&amp;N374,Cumul_par_Code_tarifaire!B$3:K$1003,2,0)</f>
        <v>0</v>
      </c>
      <c r="Q374" s="1" t="str">
        <f aca="false">IF(L374&lt;&gt;"",L$20,IF(M374&lt;&gt;"",M$20,VLOOKUP("CTR"&amp;N374,Cumul_par_Code_tarifaire!B$3:K$1003,9,0)))</f>
        <v>Nous Consulter</v>
      </c>
      <c r="R374" s="1" t="n">
        <f aca="false">IF(OR(L374&lt;&gt;"",M374&lt;&gt;""),R$21,VLOOKUP("CTR"&amp;N374,Cumul_par_Code_tarifaire!B$3:K$1003,10,0))</f>
        <v>0</v>
      </c>
      <c r="S374" s="1"/>
      <c r="T374" s="5"/>
      <c r="U374" s="5"/>
    </row>
    <row r="375" customFormat="false" ht="12.8" hidden="false" customHeight="false" outlineLevel="0" collapsed="false">
      <c r="A375" s="71" t="s">
        <v>531</v>
      </c>
      <c r="B375" s="72" t="s">
        <v>533</v>
      </c>
      <c r="C375" s="73"/>
      <c r="D375" s="38" t="str">
        <f aca="false">IF(L375=L$22,L$21,IF(M375=M$22,M$21,K375))</f>
        <v>M3</v>
      </c>
      <c r="E375" s="80" t="n">
        <f aca="false">Q375</f>
        <v>1027</v>
      </c>
      <c r="F375" s="21"/>
      <c r="G375" s="75" t="n">
        <f aca="false">R375</f>
        <v>0.35</v>
      </c>
      <c r="H375" s="75" t="n">
        <f aca="false">G375*C375</f>
        <v>0</v>
      </c>
      <c r="I375" s="1" t="s">
        <v>387</v>
      </c>
      <c r="K375" s="76" t="s">
        <v>325</v>
      </c>
      <c r="L375" s="40"/>
      <c r="M375" s="76"/>
      <c r="N375" s="76" t="n">
        <v>1027</v>
      </c>
      <c r="O375" s="77" t="n">
        <f aca="false">IF(AND(L375="",M375=""),N375,"")</f>
        <v>1027</v>
      </c>
      <c r="P375" s="1" t="n">
        <f aca="false">VLOOKUP("CTR"&amp;N375,Cumul_par_Code_tarifaire!B$3:K$1003,2,0)</f>
        <v>0</v>
      </c>
      <c r="Q375" s="1" t="n">
        <f aca="false">IF(L375&lt;&gt;"",L$20,IF(M375&lt;&gt;"",M$20,VLOOKUP("CTR"&amp;N375,Cumul_par_Code_tarifaire!B$3:K$1003,9,0)))</f>
        <v>1027</v>
      </c>
      <c r="R375" s="1" t="n">
        <f aca="false">IF(OR(L375&lt;&gt;"",M375&lt;&gt;""),R$21,VLOOKUP("CTR"&amp;N375,Cumul_par_Code_tarifaire!B$3:K$1003,10,0))</f>
        <v>0.35</v>
      </c>
    </row>
    <row r="376" customFormat="false" ht="12.8" hidden="false" customHeight="false" outlineLevel="0" collapsed="false">
      <c r="A376" s="71" t="s">
        <v>531</v>
      </c>
      <c r="B376" s="72" t="s">
        <v>534</v>
      </c>
      <c r="C376" s="73"/>
      <c r="D376" s="38" t="str">
        <f aca="false">IF(L376=L$22,L$21,IF(M376=M$22,M$21,K376))</f>
        <v>M3</v>
      </c>
      <c r="E376" s="80" t="n">
        <f aca="false">Q376</f>
        <v>1027</v>
      </c>
      <c r="F376" s="21"/>
      <c r="G376" s="75" t="n">
        <f aca="false">R376</f>
        <v>0.35</v>
      </c>
      <c r="H376" s="75" t="n">
        <f aca="false">G376*C376</f>
        <v>0</v>
      </c>
      <c r="I376" s="1" t="s">
        <v>387</v>
      </c>
      <c r="K376" s="76" t="s">
        <v>325</v>
      </c>
      <c r="L376" s="40"/>
      <c r="M376" s="76"/>
      <c r="N376" s="76" t="n">
        <v>1027</v>
      </c>
      <c r="O376" s="77" t="n">
        <f aca="false">IF(AND(L376="",M376=""),N376,"")</f>
        <v>1027</v>
      </c>
      <c r="P376" s="1" t="n">
        <f aca="false">VLOOKUP("CTR"&amp;N376,Cumul_par_Code_tarifaire!B$3:K$1003,2,0)</f>
        <v>0</v>
      </c>
      <c r="Q376" s="1" t="n">
        <f aca="false">IF(L376&lt;&gt;"",L$20,IF(M376&lt;&gt;"",M$20,VLOOKUP("CTR"&amp;N376,Cumul_par_Code_tarifaire!B$3:K$1003,9,0)))</f>
        <v>1027</v>
      </c>
      <c r="R376" s="1" t="n">
        <f aca="false">IF(OR(L376&lt;&gt;"",M376&lt;&gt;""),R$21,VLOOKUP("CTR"&amp;N376,Cumul_par_Code_tarifaire!B$3:K$1003,10,0))</f>
        <v>0.35</v>
      </c>
    </row>
    <row r="377" customFormat="false" ht="12.8" hidden="false" customHeight="false" outlineLevel="0" collapsed="false">
      <c r="A377" s="71" t="s">
        <v>531</v>
      </c>
      <c r="B377" s="72" t="s">
        <v>535</v>
      </c>
      <c r="C377" s="73"/>
      <c r="D377" s="38" t="str">
        <f aca="false">IF(L377=L$22,L$21,IF(M377=M$22,M$21,K377))</f>
        <v>M3</v>
      </c>
      <c r="E377" s="80" t="n">
        <f aca="false">Q377</f>
        <v>1027</v>
      </c>
      <c r="F377" s="21"/>
      <c r="G377" s="75" t="n">
        <f aca="false">R377</f>
        <v>0.35</v>
      </c>
      <c r="H377" s="75" t="n">
        <f aca="false">G377*C377</f>
        <v>0</v>
      </c>
      <c r="I377" s="1" t="s">
        <v>387</v>
      </c>
      <c r="K377" s="76" t="s">
        <v>325</v>
      </c>
      <c r="L377" s="40"/>
      <c r="M377" s="76"/>
      <c r="N377" s="76" t="n">
        <v>1027</v>
      </c>
      <c r="O377" s="77" t="n">
        <f aca="false">IF(AND(L377="",M377=""),N377,"")</f>
        <v>1027</v>
      </c>
      <c r="P377" s="1" t="n">
        <f aca="false">VLOOKUP("CTR"&amp;N377,Cumul_par_Code_tarifaire!B$3:K$1003,2,0)</f>
        <v>0</v>
      </c>
      <c r="Q377" s="1" t="n">
        <f aca="false">IF(L377&lt;&gt;"",L$20,IF(M377&lt;&gt;"",M$20,VLOOKUP("CTR"&amp;N377,Cumul_par_Code_tarifaire!B$3:K$1003,9,0)))</f>
        <v>1027</v>
      </c>
      <c r="R377" s="1" t="n">
        <f aca="false">IF(OR(L377&lt;&gt;"",M377&lt;&gt;""),R$21,VLOOKUP("CTR"&amp;N377,Cumul_par_Code_tarifaire!B$3:K$1003,10,0))</f>
        <v>0.35</v>
      </c>
    </row>
    <row r="378" customFormat="false" ht="12.8" hidden="false" customHeight="false" outlineLevel="0" collapsed="false">
      <c r="A378" s="71" t="s">
        <v>531</v>
      </c>
      <c r="B378" s="72" t="s">
        <v>536</v>
      </c>
      <c r="C378" s="73"/>
      <c r="D378" s="38" t="str">
        <f aca="false">IF(L378=L$22,L$21,IF(M378=M$22,M$21,K378))</f>
        <v>M3</v>
      </c>
      <c r="E378" s="80" t="n">
        <f aca="false">Q378</f>
        <v>1027</v>
      </c>
      <c r="F378" s="21"/>
      <c r="G378" s="75" t="n">
        <f aca="false">R378</f>
        <v>0.35</v>
      </c>
      <c r="H378" s="75" t="n">
        <f aca="false">G378*C378</f>
        <v>0</v>
      </c>
      <c r="I378" s="1" t="s">
        <v>387</v>
      </c>
      <c r="K378" s="76" t="s">
        <v>325</v>
      </c>
      <c r="L378" s="40"/>
      <c r="M378" s="76"/>
      <c r="N378" s="76" t="n">
        <v>1027</v>
      </c>
      <c r="O378" s="77" t="n">
        <f aca="false">IF(AND(L378="",M378=""),N378,"")</f>
        <v>1027</v>
      </c>
      <c r="P378" s="1" t="n">
        <f aca="false">VLOOKUP("CTR"&amp;N378,Cumul_par_Code_tarifaire!B$3:K$1003,2,0)</f>
        <v>0</v>
      </c>
      <c r="Q378" s="1" t="n">
        <f aca="false">IF(L378&lt;&gt;"",L$20,IF(M378&lt;&gt;"",M$20,VLOOKUP("CTR"&amp;N378,Cumul_par_Code_tarifaire!B$3:K$1003,9,0)))</f>
        <v>1027</v>
      </c>
      <c r="R378" s="1" t="n">
        <f aca="false">IF(OR(L378&lt;&gt;"",M378&lt;&gt;""),R$21,VLOOKUP("CTR"&amp;N378,Cumul_par_Code_tarifaire!B$3:K$1003,10,0))</f>
        <v>0.35</v>
      </c>
    </row>
    <row r="379" customFormat="false" ht="12.8" hidden="false" customHeight="false" outlineLevel="0" collapsed="false">
      <c r="A379" s="71" t="s">
        <v>531</v>
      </c>
      <c r="B379" s="72" t="s">
        <v>537</v>
      </c>
      <c r="C379" s="73"/>
      <c r="D379" s="38" t="str">
        <f aca="false">IF(L379=L$22,L$21,IF(M379=M$22,M$21,K379))</f>
        <v>M3</v>
      </c>
      <c r="E379" s="80" t="n">
        <f aca="false">Q379</f>
        <v>1027</v>
      </c>
      <c r="F379" s="21"/>
      <c r="G379" s="75" t="n">
        <f aca="false">R379</f>
        <v>0.35</v>
      </c>
      <c r="H379" s="75" t="n">
        <f aca="false">G379*C379</f>
        <v>0</v>
      </c>
      <c r="I379" s="1" t="s">
        <v>387</v>
      </c>
      <c r="K379" s="76" t="s">
        <v>325</v>
      </c>
      <c r="L379" s="40"/>
      <c r="M379" s="76"/>
      <c r="N379" s="76" t="n">
        <v>1027</v>
      </c>
      <c r="O379" s="77" t="n">
        <f aca="false">IF(AND(L379="",M379=""),N379,"")</f>
        <v>1027</v>
      </c>
      <c r="P379" s="1" t="n">
        <f aca="false">VLOOKUP("CTR"&amp;N379,Cumul_par_Code_tarifaire!B$3:K$1003,2,0)</f>
        <v>0</v>
      </c>
      <c r="Q379" s="1" t="n">
        <f aca="false">IF(L379&lt;&gt;"",L$20,IF(M379&lt;&gt;"",M$20,VLOOKUP("CTR"&amp;N379,Cumul_par_Code_tarifaire!B$3:K$1003,9,0)))</f>
        <v>1027</v>
      </c>
      <c r="R379" s="1" t="n">
        <f aca="false">IF(OR(L379&lt;&gt;"",M379&lt;&gt;""),R$21,VLOOKUP("CTR"&amp;N379,Cumul_par_Code_tarifaire!B$3:K$1003,10,0))</f>
        <v>0.35</v>
      </c>
    </row>
    <row r="380" customFormat="false" ht="12.8" hidden="false" customHeight="false" outlineLevel="0" collapsed="false">
      <c r="A380" s="71" t="s">
        <v>531</v>
      </c>
      <c r="B380" s="72" t="s">
        <v>538</v>
      </c>
      <c r="C380" s="73"/>
      <c r="D380" s="38" t="str">
        <f aca="false">IF(L380=L$22,L$21,IF(M380=M$22,M$21,K380))</f>
        <v>M3</v>
      </c>
      <c r="E380" s="80" t="n">
        <f aca="false">Q380</f>
        <v>1027</v>
      </c>
      <c r="F380" s="21"/>
      <c r="G380" s="75" t="n">
        <f aca="false">R380</f>
        <v>0.35</v>
      </c>
      <c r="H380" s="75" t="n">
        <f aca="false">G380*C380</f>
        <v>0</v>
      </c>
      <c r="I380" s="1" t="s">
        <v>387</v>
      </c>
      <c r="K380" s="76" t="s">
        <v>325</v>
      </c>
      <c r="L380" s="40"/>
      <c r="M380" s="76"/>
      <c r="N380" s="76" t="n">
        <v>1027</v>
      </c>
      <c r="O380" s="77" t="n">
        <f aca="false">IF(AND(L380="",M380=""),N380,"")</f>
        <v>1027</v>
      </c>
      <c r="P380" s="1" t="n">
        <f aca="false">VLOOKUP("CTR"&amp;N380,Cumul_par_Code_tarifaire!B$3:K$1003,2,0)</f>
        <v>0</v>
      </c>
      <c r="Q380" s="1" t="n">
        <f aca="false">IF(L380&lt;&gt;"",L$20,IF(M380&lt;&gt;"",M$20,VLOOKUP("CTR"&amp;N380,Cumul_par_Code_tarifaire!B$3:K$1003,9,0)))</f>
        <v>1027</v>
      </c>
      <c r="R380" s="1" t="n">
        <f aca="false">IF(OR(L380&lt;&gt;"",M380&lt;&gt;""),R$21,VLOOKUP("CTR"&amp;N380,Cumul_par_Code_tarifaire!B$3:K$1003,10,0))</f>
        <v>0.35</v>
      </c>
    </row>
    <row r="381" customFormat="false" ht="12.8" hidden="false" customHeight="false" outlineLevel="0" collapsed="false">
      <c r="A381" s="71" t="s">
        <v>531</v>
      </c>
      <c r="B381" s="72" t="s">
        <v>539</v>
      </c>
      <c r="C381" s="73"/>
      <c r="D381" s="38" t="str">
        <f aca="false">IF(L381=L$22,L$21,IF(M381=M$22,M$21,K381))</f>
        <v>M3</v>
      </c>
      <c r="E381" s="80" t="n">
        <f aca="false">Q381</f>
        <v>1027</v>
      </c>
      <c r="F381" s="21"/>
      <c r="G381" s="75" t="n">
        <f aca="false">R381</f>
        <v>0.35</v>
      </c>
      <c r="H381" s="75" t="n">
        <f aca="false">G381*C381</f>
        <v>0</v>
      </c>
      <c r="I381" s="1" t="s">
        <v>387</v>
      </c>
      <c r="K381" s="76" t="s">
        <v>325</v>
      </c>
      <c r="L381" s="40"/>
      <c r="M381" s="76"/>
      <c r="N381" s="76" t="n">
        <v>1027</v>
      </c>
      <c r="O381" s="77" t="n">
        <f aca="false">IF(AND(L381="",M381=""),N381,"")</f>
        <v>1027</v>
      </c>
      <c r="P381" s="1" t="n">
        <f aca="false">VLOOKUP("CTR"&amp;N381,Cumul_par_Code_tarifaire!B$3:K$1003,2,0)</f>
        <v>0</v>
      </c>
      <c r="Q381" s="1" t="n">
        <f aca="false">IF(L381&lt;&gt;"",L$20,IF(M381&lt;&gt;"",M$20,VLOOKUP("CTR"&amp;N381,Cumul_par_Code_tarifaire!B$3:K$1003,9,0)))</f>
        <v>1027</v>
      </c>
      <c r="R381" s="1" t="n">
        <f aca="false">IF(OR(L381&lt;&gt;"",M381&lt;&gt;""),R$21,VLOOKUP("CTR"&amp;N381,Cumul_par_Code_tarifaire!B$3:K$1003,10,0))</f>
        <v>0.35</v>
      </c>
    </row>
    <row r="382" customFormat="false" ht="12.8" hidden="false" customHeight="false" outlineLevel="0" collapsed="false">
      <c r="A382" s="71" t="s">
        <v>531</v>
      </c>
      <c r="B382" s="72" t="s">
        <v>540</v>
      </c>
      <c r="C382" s="73"/>
      <c r="D382" s="38" t="str">
        <f aca="false">IF(L382=L$22,L$21,IF(M382=M$22,M$21,K382))</f>
        <v>M3</v>
      </c>
      <c r="E382" s="80" t="n">
        <f aca="false">Q382</f>
        <v>1027</v>
      </c>
      <c r="F382" s="21"/>
      <c r="G382" s="75" t="n">
        <f aca="false">R382</f>
        <v>0.35</v>
      </c>
      <c r="H382" s="75" t="n">
        <f aca="false">G382*C382</f>
        <v>0</v>
      </c>
      <c r="I382" s="1" t="s">
        <v>387</v>
      </c>
      <c r="K382" s="76" t="s">
        <v>325</v>
      </c>
      <c r="L382" s="40"/>
      <c r="M382" s="76"/>
      <c r="N382" s="76" t="n">
        <v>1027</v>
      </c>
      <c r="O382" s="77" t="n">
        <f aca="false">IF(AND(L382="",M382=""),N382,"")</f>
        <v>1027</v>
      </c>
      <c r="P382" s="1" t="n">
        <f aca="false">VLOOKUP("CTR"&amp;N382,Cumul_par_Code_tarifaire!B$3:K$1003,2,0)</f>
        <v>0</v>
      </c>
      <c r="Q382" s="1" t="n">
        <f aca="false">IF(L382&lt;&gt;"",L$20,IF(M382&lt;&gt;"",M$20,VLOOKUP("CTR"&amp;N382,Cumul_par_Code_tarifaire!B$3:K$1003,9,0)))</f>
        <v>1027</v>
      </c>
      <c r="R382" s="1" t="n">
        <f aca="false">IF(OR(L382&lt;&gt;"",M382&lt;&gt;""),R$21,VLOOKUP("CTR"&amp;N382,Cumul_par_Code_tarifaire!B$3:K$1003,10,0))</f>
        <v>0.35</v>
      </c>
    </row>
    <row r="383" customFormat="false" ht="12.8" hidden="false" customHeight="false" outlineLevel="0" collapsed="false">
      <c r="A383" s="71" t="s">
        <v>541</v>
      </c>
      <c r="B383" s="72" t="s">
        <v>542</v>
      </c>
      <c r="C383" s="73"/>
      <c r="D383" s="38" t="str">
        <f aca="false">IF(L383=L$22,L$21,IF(M383=M$22,M$21,K383))</f>
        <v>M3</v>
      </c>
      <c r="E383" s="80" t="n">
        <f aca="false">Q383</f>
        <v>1027</v>
      </c>
      <c r="F383" s="21"/>
      <c r="G383" s="75" t="n">
        <f aca="false">R383</f>
        <v>0.35</v>
      </c>
      <c r="H383" s="75" t="n">
        <f aca="false">G383*C383</f>
        <v>0</v>
      </c>
      <c r="I383" s="1" t="s">
        <v>387</v>
      </c>
      <c r="K383" s="76" t="s">
        <v>325</v>
      </c>
      <c r="L383" s="40"/>
      <c r="M383" s="76"/>
      <c r="N383" s="76" t="n">
        <v>1027</v>
      </c>
      <c r="O383" s="77" t="n">
        <f aca="false">IF(AND(L383="",M383=""),N383,"")</f>
        <v>1027</v>
      </c>
      <c r="P383" s="1" t="n">
        <f aca="false">VLOOKUP("CTR"&amp;N383,Cumul_par_Code_tarifaire!B$3:K$1003,2,0)</f>
        <v>0</v>
      </c>
      <c r="Q383" s="1" t="n">
        <f aca="false">IF(L383&lt;&gt;"",L$20,IF(M383&lt;&gt;"",M$20,VLOOKUP("CTR"&amp;N383,Cumul_par_Code_tarifaire!B$3:K$1003,9,0)))</f>
        <v>1027</v>
      </c>
      <c r="R383" s="1" t="n">
        <f aca="false">IF(OR(L383&lt;&gt;"",M383&lt;&gt;""),R$21,VLOOKUP("CTR"&amp;N383,Cumul_par_Code_tarifaire!B$3:K$1003,10,0))</f>
        <v>0.35</v>
      </c>
    </row>
    <row r="384" customFormat="false" ht="12.8" hidden="true" customHeight="false" outlineLevel="0" collapsed="false">
      <c r="A384" s="71" t="s">
        <v>541</v>
      </c>
      <c r="B384" s="72" t="s">
        <v>543</v>
      </c>
      <c r="C384" s="73"/>
      <c r="D384" s="38" t="str">
        <f aca="false">IF(L384=L$22,L$21,IF(M384=M$22,M$21,K384))</f>
        <v>non dispo 2025</v>
      </c>
      <c r="E384" s="80" t="str">
        <f aca="false">Q384</f>
        <v>Nous Consulter</v>
      </c>
      <c r="F384" s="21"/>
      <c r="G384" s="75" t="n">
        <f aca="false">R384</f>
        <v>0</v>
      </c>
      <c r="H384" s="75" t="n">
        <f aca="false">G384*C384</f>
        <v>0</v>
      </c>
      <c r="I384" s="1" t="s">
        <v>387</v>
      </c>
      <c r="K384" s="76" t="s">
        <v>325</v>
      </c>
      <c r="L384" s="40" t="s">
        <v>34</v>
      </c>
      <c r="M384" s="76"/>
      <c r="N384" s="76" t="n">
        <v>1027</v>
      </c>
      <c r="O384" s="77" t="str">
        <f aca="false">IF(AND(L384="",M384=""),N384,"")</f>
        <v/>
      </c>
      <c r="P384" s="1" t="n">
        <f aca="false">VLOOKUP("CTR"&amp;N384,Cumul_par_Code_tarifaire!B$3:K$1003,2,0)</f>
        <v>0</v>
      </c>
      <c r="Q384" s="1" t="str">
        <f aca="false">IF(L384&lt;&gt;"",L$20,IF(M384&lt;&gt;"",M$20,VLOOKUP("CTR"&amp;N384,Cumul_par_Code_tarifaire!B$3:K$1003,9,0)))</f>
        <v>Nous Consulter</v>
      </c>
      <c r="R384" s="1" t="n">
        <f aca="false">IF(OR(L384&lt;&gt;"",M384&lt;&gt;""),R$21,VLOOKUP("CTR"&amp;N384,Cumul_par_Code_tarifaire!B$3:K$1003,10,0))</f>
        <v>0</v>
      </c>
      <c r="S384" s="1"/>
      <c r="T384" s="5"/>
      <c r="U384" s="5"/>
    </row>
    <row r="385" customFormat="false" ht="12.8" hidden="false" customHeight="false" outlineLevel="0" collapsed="false">
      <c r="A385" s="71" t="s">
        <v>541</v>
      </c>
      <c r="B385" s="72" t="s">
        <v>544</v>
      </c>
      <c r="C385" s="73"/>
      <c r="D385" s="38" t="str">
        <f aca="false">IF(L385=L$22,L$21,IF(M385=M$22,M$21,K385))</f>
        <v>M3</v>
      </c>
      <c r="E385" s="80" t="n">
        <f aca="false">Q385</f>
        <v>1027</v>
      </c>
      <c r="F385" s="21"/>
      <c r="G385" s="75" t="n">
        <f aca="false">R385</f>
        <v>0.35</v>
      </c>
      <c r="H385" s="75" t="n">
        <f aca="false">G385*C385</f>
        <v>0</v>
      </c>
      <c r="I385" s="1" t="s">
        <v>387</v>
      </c>
      <c r="K385" s="76" t="s">
        <v>325</v>
      </c>
      <c r="L385" s="40"/>
      <c r="M385" s="76"/>
      <c r="N385" s="76" t="n">
        <v>1027</v>
      </c>
      <c r="O385" s="77" t="n">
        <f aca="false">IF(AND(L385="",M385=""),N385,"")</f>
        <v>1027</v>
      </c>
      <c r="P385" s="1" t="n">
        <f aca="false">VLOOKUP("CTR"&amp;N385,Cumul_par_Code_tarifaire!B$3:K$1003,2,0)</f>
        <v>0</v>
      </c>
      <c r="Q385" s="1" t="n">
        <f aca="false">IF(L385&lt;&gt;"",L$20,IF(M385&lt;&gt;"",M$20,VLOOKUP("CTR"&amp;N385,Cumul_par_Code_tarifaire!B$3:K$1003,9,0)))</f>
        <v>1027</v>
      </c>
      <c r="R385" s="1" t="n">
        <f aca="false">IF(OR(L385&lt;&gt;"",M385&lt;&gt;""),R$21,VLOOKUP("CTR"&amp;N385,Cumul_par_Code_tarifaire!B$3:K$1003,10,0))</f>
        <v>0.35</v>
      </c>
    </row>
    <row r="386" customFormat="false" ht="12.8" hidden="false" customHeight="false" outlineLevel="0" collapsed="false">
      <c r="A386" s="71" t="s">
        <v>541</v>
      </c>
      <c r="B386" s="72" t="s">
        <v>545</v>
      </c>
      <c r="C386" s="73"/>
      <c r="D386" s="38" t="str">
        <f aca="false">IF(L386=L$22,L$21,IF(M386=M$22,M$21,K386))</f>
        <v>M3</v>
      </c>
      <c r="E386" s="80" t="n">
        <f aca="false">Q386</f>
        <v>1027</v>
      </c>
      <c r="F386" s="21"/>
      <c r="G386" s="75" t="n">
        <f aca="false">R386</f>
        <v>0.35</v>
      </c>
      <c r="H386" s="75" t="n">
        <f aca="false">G386*C386</f>
        <v>0</v>
      </c>
      <c r="I386" s="1" t="s">
        <v>387</v>
      </c>
      <c r="K386" s="76" t="s">
        <v>325</v>
      </c>
      <c r="L386" s="40"/>
      <c r="M386" s="76"/>
      <c r="N386" s="76" t="n">
        <v>1027</v>
      </c>
      <c r="O386" s="77" t="n">
        <f aca="false">IF(AND(L386="",M386=""),N386,"")</f>
        <v>1027</v>
      </c>
      <c r="P386" s="1" t="n">
        <f aca="false">VLOOKUP("CTR"&amp;N386,Cumul_par_Code_tarifaire!B$3:K$1003,2,0)</f>
        <v>0</v>
      </c>
      <c r="Q386" s="1" t="n">
        <f aca="false">IF(L386&lt;&gt;"",L$20,IF(M386&lt;&gt;"",M$20,VLOOKUP("CTR"&amp;N386,Cumul_par_Code_tarifaire!B$3:K$1003,9,0)))</f>
        <v>1027</v>
      </c>
      <c r="R386" s="1" t="n">
        <f aca="false">IF(OR(L386&lt;&gt;"",M386&lt;&gt;""),R$21,VLOOKUP("CTR"&amp;N386,Cumul_par_Code_tarifaire!B$3:K$1003,10,0))</f>
        <v>0.35</v>
      </c>
    </row>
    <row r="387" customFormat="false" ht="12.8" hidden="true" customHeight="false" outlineLevel="0" collapsed="false">
      <c r="A387" s="71" t="s">
        <v>541</v>
      </c>
      <c r="B387" s="72" t="s">
        <v>546</v>
      </c>
      <c r="C387" s="73"/>
      <c r="D387" s="38" t="str">
        <f aca="false">IF(L387=L$22,L$21,IF(M387=M$22,M$21,K387))</f>
        <v>non dispo 2025</v>
      </c>
      <c r="E387" s="80" t="str">
        <f aca="false">Q387</f>
        <v>Nous Consulter</v>
      </c>
      <c r="F387" s="21"/>
      <c r="G387" s="75" t="n">
        <f aca="false">R387</f>
        <v>0</v>
      </c>
      <c r="H387" s="75" t="n">
        <f aca="false">G387*C387</f>
        <v>0</v>
      </c>
      <c r="I387" s="1" t="s">
        <v>387</v>
      </c>
      <c r="K387" s="76" t="s">
        <v>325</v>
      </c>
      <c r="L387" s="40" t="s">
        <v>34</v>
      </c>
      <c r="M387" s="76"/>
      <c r="N387" s="76" t="n">
        <v>1027</v>
      </c>
      <c r="O387" s="77" t="str">
        <f aca="false">IF(AND(L387="",M387=""),N387,"")</f>
        <v/>
      </c>
      <c r="P387" s="1" t="n">
        <f aca="false">VLOOKUP("CTR"&amp;N387,Cumul_par_Code_tarifaire!B$3:K$1003,2,0)</f>
        <v>0</v>
      </c>
      <c r="Q387" s="1" t="str">
        <f aca="false">IF(L387&lt;&gt;"",L$20,IF(M387&lt;&gt;"",M$20,VLOOKUP("CTR"&amp;N387,Cumul_par_Code_tarifaire!B$3:K$1003,9,0)))</f>
        <v>Nous Consulter</v>
      </c>
      <c r="R387" s="1" t="n">
        <f aca="false">IF(OR(L387&lt;&gt;"",M387&lt;&gt;""),R$21,VLOOKUP("CTR"&amp;N387,Cumul_par_Code_tarifaire!B$3:K$1003,10,0))</f>
        <v>0</v>
      </c>
      <c r="S387" s="1"/>
      <c r="T387" s="5"/>
      <c r="U387" s="5"/>
    </row>
    <row r="388" customFormat="false" ht="12.8" hidden="false" customHeight="false" outlineLevel="0" collapsed="false">
      <c r="A388" s="71" t="s">
        <v>541</v>
      </c>
      <c r="B388" s="72" t="s">
        <v>547</v>
      </c>
      <c r="C388" s="73"/>
      <c r="D388" s="38" t="str">
        <f aca="false">IF(L388=L$22,L$21,IF(M388=M$22,M$21,K388))</f>
        <v>M3</v>
      </c>
      <c r="E388" s="80" t="n">
        <f aca="false">Q388</f>
        <v>1027</v>
      </c>
      <c r="F388" s="21"/>
      <c r="G388" s="75" t="n">
        <f aca="false">R388</f>
        <v>0.35</v>
      </c>
      <c r="H388" s="75" t="n">
        <f aca="false">G388*C388</f>
        <v>0</v>
      </c>
      <c r="I388" s="1" t="s">
        <v>387</v>
      </c>
      <c r="K388" s="76" t="s">
        <v>325</v>
      </c>
      <c r="L388" s="40"/>
      <c r="M388" s="76"/>
      <c r="N388" s="76" t="n">
        <v>1027</v>
      </c>
      <c r="O388" s="77" t="n">
        <f aca="false">IF(AND(L388="",M388=""),N388,"")</f>
        <v>1027</v>
      </c>
      <c r="P388" s="1" t="n">
        <f aca="false">VLOOKUP("CTR"&amp;N388,Cumul_par_Code_tarifaire!B$3:K$1003,2,0)</f>
        <v>0</v>
      </c>
      <c r="Q388" s="1" t="n">
        <f aca="false">IF(L388&lt;&gt;"",L$20,IF(M388&lt;&gt;"",M$20,VLOOKUP("CTR"&amp;N388,Cumul_par_Code_tarifaire!B$3:K$1003,9,0)))</f>
        <v>1027</v>
      </c>
      <c r="R388" s="1" t="n">
        <f aca="false">IF(OR(L388&lt;&gt;"",M388&lt;&gt;""),R$21,VLOOKUP("CTR"&amp;N388,Cumul_par_Code_tarifaire!B$3:K$1003,10,0))</f>
        <v>0.35</v>
      </c>
    </row>
    <row r="389" customFormat="false" ht="12.8" hidden="false" customHeight="false" outlineLevel="0" collapsed="false">
      <c r="A389" s="71" t="s">
        <v>541</v>
      </c>
      <c r="B389" s="72" t="s">
        <v>548</v>
      </c>
      <c r="C389" s="73"/>
      <c r="D389" s="38" t="str">
        <f aca="false">IF(L389=L$22,L$21,IF(M389=M$22,M$21,K389))</f>
        <v>M3</v>
      </c>
      <c r="E389" s="80" t="n">
        <f aca="false">Q389</f>
        <v>1027</v>
      </c>
      <c r="F389" s="21"/>
      <c r="G389" s="75" t="n">
        <f aca="false">R389</f>
        <v>0.35</v>
      </c>
      <c r="H389" s="75" t="n">
        <f aca="false">G389*C389</f>
        <v>0</v>
      </c>
      <c r="I389" s="1" t="s">
        <v>387</v>
      </c>
      <c r="K389" s="76" t="s">
        <v>325</v>
      </c>
      <c r="L389" s="40"/>
      <c r="M389" s="76"/>
      <c r="N389" s="76" t="n">
        <v>1027</v>
      </c>
      <c r="O389" s="77" t="n">
        <f aca="false">IF(AND(L389="",M389=""),N389,"")</f>
        <v>1027</v>
      </c>
      <c r="P389" s="1" t="n">
        <f aca="false">VLOOKUP("CTR"&amp;N389,Cumul_par_Code_tarifaire!B$3:K$1003,2,0)</f>
        <v>0</v>
      </c>
      <c r="Q389" s="1" t="n">
        <f aca="false">IF(L389&lt;&gt;"",L$20,IF(M389&lt;&gt;"",M$20,VLOOKUP("CTR"&amp;N389,Cumul_par_Code_tarifaire!B$3:K$1003,9,0)))</f>
        <v>1027</v>
      </c>
      <c r="R389" s="1" t="n">
        <f aca="false">IF(OR(L389&lt;&gt;"",M389&lt;&gt;""),R$21,VLOOKUP("CTR"&amp;N389,Cumul_par_Code_tarifaire!B$3:K$1003,10,0))</f>
        <v>0.35</v>
      </c>
    </row>
    <row r="390" customFormat="false" ht="12.8" hidden="false" customHeight="false" outlineLevel="0" collapsed="false">
      <c r="A390" s="71" t="s">
        <v>541</v>
      </c>
      <c r="B390" s="72" t="s">
        <v>549</v>
      </c>
      <c r="C390" s="73"/>
      <c r="D390" s="38" t="str">
        <f aca="false">IF(L390=L$22,L$21,IF(M390=M$22,M$21,K390))</f>
        <v>M3</v>
      </c>
      <c r="E390" s="80" t="n">
        <f aca="false">Q390</f>
        <v>1027</v>
      </c>
      <c r="F390" s="21"/>
      <c r="G390" s="75" t="n">
        <f aca="false">R390</f>
        <v>0.35</v>
      </c>
      <c r="H390" s="75" t="n">
        <f aca="false">G390*C390</f>
        <v>0</v>
      </c>
      <c r="I390" s="1" t="s">
        <v>387</v>
      </c>
      <c r="K390" s="76" t="s">
        <v>325</v>
      </c>
      <c r="L390" s="40"/>
      <c r="M390" s="76"/>
      <c r="N390" s="76" t="n">
        <v>1027</v>
      </c>
      <c r="O390" s="77" t="n">
        <f aca="false">IF(AND(L390="",M390=""),N390,"")</f>
        <v>1027</v>
      </c>
      <c r="P390" s="1" t="n">
        <f aca="false">VLOOKUP("CTR"&amp;N390,Cumul_par_Code_tarifaire!B$3:K$1003,2,0)</f>
        <v>0</v>
      </c>
      <c r="Q390" s="1" t="n">
        <f aca="false">IF(L390&lt;&gt;"",L$20,IF(M390&lt;&gt;"",M$20,VLOOKUP("CTR"&amp;N390,Cumul_par_Code_tarifaire!B$3:K$1003,9,0)))</f>
        <v>1027</v>
      </c>
      <c r="R390" s="1" t="n">
        <f aca="false">IF(OR(L390&lt;&gt;"",M390&lt;&gt;""),R$21,VLOOKUP("CTR"&amp;N390,Cumul_par_Code_tarifaire!B$3:K$1003,10,0))</f>
        <v>0.35</v>
      </c>
    </row>
    <row r="391" customFormat="false" ht="22.35" hidden="false" customHeight="false" outlineLevel="0" collapsed="false">
      <c r="A391" s="71" t="s">
        <v>541</v>
      </c>
      <c r="B391" s="72" t="s">
        <v>550</v>
      </c>
      <c r="C391" s="73"/>
      <c r="D391" s="38" t="str">
        <f aca="false">IF(L391=L$22,L$21,IF(M391=M$22,M$21,K391))</f>
        <v>M3</v>
      </c>
      <c r="E391" s="80" t="n">
        <f aca="false">Q391</f>
        <v>1027</v>
      </c>
      <c r="F391" s="21"/>
      <c r="G391" s="75" t="n">
        <f aca="false">R391</f>
        <v>0.35</v>
      </c>
      <c r="H391" s="75" t="n">
        <f aca="false">G391*C391</f>
        <v>0</v>
      </c>
      <c r="I391" s="1" t="s">
        <v>387</v>
      </c>
      <c r="K391" s="76" t="s">
        <v>325</v>
      </c>
      <c r="L391" s="40"/>
      <c r="M391" s="76"/>
      <c r="N391" s="76" t="n">
        <v>1027</v>
      </c>
      <c r="O391" s="77" t="n">
        <f aca="false">IF(AND(L391="",M391=""),N391,"")</f>
        <v>1027</v>
      </c>
      <c r="P391" s="1" t="n">
        <f aca="false">VLOOKUP("CTR"&amp;N391,Cumul_par_Code_tarifaire!B$3:K$1003,2,0)</f>
        <v>0</v>
      </c>
      <c r="Q391" s="1" t="n">
        <f aca="false">IF(L391&lt;&gt;"",L$20,IF(M391&lt;&gt;"",M$20,VLOOKUP("CTR"&amp;N391,Cumul_par_Code_tarifaire!B$3:K$1003,9,0)))</f>
        <v>1027</v>
      </c>
      <c r="R391" s="1" t="n">
        <f aca="false">IF(OR(L391&lt;&gt;"",M391&lt;&gt;""),R$21,VLOOKUP("CTR"&amp;N391,Cumul_par_Code_tarifaire!B$3:K$1003,10,0))</f>
        <v>0.35</v>
      </c>
    </row>
    <row r="392" customFormat="false" ht="22.35" hidden="false" customHeight="false" outlineLevel="0" collapsed="false">
      <c r="A392" s="71" t="s">
        <v>541</v>
      </c>
      <c r="B392" s="72" t="s">
        <v>551</v>
      </c>
      <c r="C392" s="73"/>
      <c r="D392" s="38" t="str">
        <f aca="false">IF(L392=L$22,L$21,IF(M392=M$22,M$21,K392))</f>
        <v>M3</v>
      </c>
      <c r="E392" s="80" t="n">
        <f aca="false">Q392</f>
        <v>1027</v>
      </c>
      <c r="F392" s="21"/>
      <c r="G392" s="75" t="n">
        <f aca="false">R392</f>
        <v>0.35</v>
      </c>
      <c r="H392" s="75" t="n">
        <f aca="false">G392*C392</f>
        <v>0</v>
      </c>
      <c r="I392" s="1" t="s">
        <v>387</v>
      </c>
      <c r="K392" s="76" t="s">
        <v>325</v>
      </c>
      <c r="L392" s="40"/>
      <c r="M392" s="76"/>
      <c r="N392" s="76" t="n">
        <v>1027</v>
      </c>
      <c r="O392" s="77" t="n">
        <f aca="false">IF(AND(L392="",M392=""),N392,"")</f>
        <v>1027</v>
      </c>
      <c r="P392" s="1" t="n">
        <f aca="false">VLOOKUP("CTR"&amp;N392,Cumul_par_Code_tarifaire!B$3:K$1003,2,0)</f>
        <v>0</v>
      </c>
      <c r="Q392" s="1" t="n">
        <f aca="false">IF(L392&lt;&gt;"",L$20,IF(M392&lt;&gt;"",M$20,VLOOKUP("CTR"&amp;N392,Cumul_par_Code_tarifaire!B$3:K$1003,9,0)))</f>
        <v>1027</v>
      </c>
      <c r="R392" s="1" t="n">
        <f aca="false">IF(OR(L392&lt;&gt;"",M392&lt;&gt;""),R$21,VLOOKUP("CTR"&amp;N392,Cumul_par_Code_tarifaire!B$3:K$1003,10,0))</f>
        <v>0.35</v>
      </c>
    </row>
    <row r="393" customFormat="false" ht="12.8" hidden="false" customHeight="false" outlineLevel="0" collapsed="false">
      <c r="A393" s="71" t="s">
        <v>552</v>
      </c>
      <c r="B393" s="72" t="s">
        <v>553</v>
      </c>
      <c r="C393" s="73"/>
      <c r="D393" s="38" t="str">
        <f aca="false">IF(L393=L$22,L$21,IF(M393=M$22,M$21,K393))</f>
        <v>M3</v>
      </c>
      <c r="E393" s="80" t="n">
        <f aca="false">Q393</f>
        <v>1027</v>
      </c>
      <c r="F393" s="21"/>
      <c r="G393" s="75" t="n">
        <f aca="false">R393</f>
        <v>0.35</v>
      </c>
      <c r="H393" s="75" t="n">
        <f aca="false">G393*C393</f>
        <v>0</v>
      </c>
      <c r="I393" s="1" t="s">
        <v>387</v>
      </c>
      <c r="K393" s="76" t="s">
        <v>325</v>
      </c>
      <c r="L393" s="40"/>
      <c r="M393" s="76"/>
      <c r="N393" s="76" t="n">
        <v>1027</v>
      </c>
      <c r="O393" s="77" t="n">
        <f aca="false">IF(AND(L393="",M393=""),N393,"")</f>
        <v>1027</v>
      </c>
      <c r="P393" s="1" t="n">
        <f aca="false">VLOOKUP("CTR"&amp;N393,Cumul_par_Code_tarifaire!B$3:K$1003,2,0)</f>
        <v>0</v>
      </c>
      <c r="Q393" s="1" t="n">
        <f aca="false">IF(L393&lt;&gt;"",L$20,IF(M393&lt;&gt;"",M$20,VLOOKUP("CTR"&amp;N393,Cumul_par_Code_tarifaire!B$3:K$1003,9,0)))</f>
        <v>1027</v>
      </c>
      <c r="R393" s="1" t="n">
        <f aca="false">IF(OR(L393&lt;&gt;"",M393&lt;&gt;""),R$21,VLOOKUP("CTR"&amp;N393,Cumul_par_Code_tarifaire!B$3:K$1003,10,0))</f>
        <v>0.35</v>
      </c>
    </row>
    <row r="394" customFormat="false" ht="22.35" hidden="false" customHeight="false" outlineLevel="0" collapsed="false">
      <c r="A394" s="71" t="s">
        <v>554</v>
      </c>
      <c r="B394" s="72" t="s">
        <v>555</v>
      </c>
      <c r="C394" s="73"/>
      <c r="D394" s="38" t="str">
        <f aca="false">IF(L394=L$22,L$21,IF(M394=M$22,M$21,K394))</f>
        <v>M3</v>
      </c>
      <c r="E394" s="80" t="n">
        <f aca="false">Q394</f>
        <v>1027</v>
      </c>
      <c r="F394" s="21"/>
      <c r="G394" s="75" t="n">
        <f aca="false">R394</f>
        <v>0.35</v>
      </c>
      <c r="H394" s="75" t="n">
        <f aca="false">G394*C394</f>
        <v>0</v>
      </c>
      <c r="I394" s="1" t="s">
        <v>387</v>
      </c>
      <c r="K394" s="76" t="s">
        <v>325</v>
      </c>
      <c r="L394" s="40"/>
      <c r="M394" s="76"/>
      <c r="N394" s="76" t="n">
        <v>1027</v>
      </c>
      <c r="O394" s="77" t="n">
        <f aca="false">IF(AND(L394="",M394=""),N394,"")</f>
        <v>1027</v>
      </c>
      <c r="P394" s="1" t="n">
        <f aca="false">VLOOKUP("CTR"&amp;N394,Cumul_par_Code_tarifaire!B$3:K$1003,2,0)</f>
        <v>0</v>
      </c>
      <c r="Q394" s="1" t="n">
        <f aca="false">IF(L394&lt;&gt;"",L$20,IF(M394&lt;&gt;"",M$20,VLOOKUP("CTR"&amp;N394,Cumul_par_Code_tarifaire!B$3:K$1003,9,0)))</f>
        <v>1027</v>
      </c>
      <c r="R394" s="1" t="n">
        <f aca="false">IF(OR(L394&lt;&gt;"",M394&lt;&gt;""),R$21,VLOOKUP("CTR"&amp;N394,Cumul_par_Code_tarifaire!B$3:K$1003,10,0))</f>
        <v>0.35</v>
      </c>
    </row>
    <row r="395" customFormat="false" ht="12.8" hidden="true" customHeight="false" outlineLevel="0" collapsed="false">
      <c r="A395" s="71" t="s">
        <v>554</v>
      </c>
      <c r="B395" s="72" t="s">
        <v>556</v>
      </c>
      <c r="C395" s="73"/>
      <c r="D395" s="38" t="str">
        <f aca="false">IF(L395=L$22,L$21,IF(M395=M$22,M$21,K395))</f>
        <v>non dispo 2025</v>
      </c>
      <c r="E395" s="80" t="str">
        <f aca="false">Q395</f>
        <v>Nous Consulter</v>
      </c>
      <c r="F395" s="21"/>
      <c r="G395" s="75" t="n">
        <f aca="false">R395</f>
        <v>0</v>
      </c>
      <c r="H395" s="75" t="n">
        <f aca="false">G395*C395</f>
        <v>0</v>
      </c>
      <c r="I395" s="1" t="s">
        <v>387</v>
      </c>
      <c r="K395" s="76" t="s">
        <v>325</v>
      </c>
      <c r="L395" s="40" t="s">
        <v>34</v>
      </c>
      <c r="M395" s="76"/>
      <c r="N395" s="76" t="n">
        <v>1027</v>
      </c>
      <c r="O395" s="77" t="str">
        <f aca="false">IF(AND(L395="",M395=""),N395,"")</f>
        <v/>
      </c>
      <c r="P395" s="1" t="n">
        <f aca="false">VLOOKUP("CTR"&amp;N395,Cumul_par_Code_tarifaire!B$3:K$1003,2,0)</f>
        <v>0</v>
      </c>
      <c r="Q395" s="1" t="str">
        <f aca="false">IF(L395&lt;&gt;"",L$20,IF(M395&lt;&gt;"",M$20,VLOOKUP("CTR"&amp;N395,Cumul_par_Code_tarifaire!B$3:K$1003,9,0)))</f>
        <v>Nous Consulter</v>
      </c>
      <c r="R395" s="1" t="n">
        <f aca="false">IF(OR(L395&lt;&gt;"",M395&lt;&gt;""),R$21,VLOOKUP("CTR"&amp;N395,Cumul_par_Code_tarifaire!B$3:K$1003,10,0))</f>
        <v>0</v>
      </c>
      <c r="S395" s="1"/>
      <c r="T395" s="5"/>
      <c r="U395" s="5"/>
    </row>
    <row r="396" customFormat="false" ht="22.35" hidden="false" customHeight="false" outlineLevel="0" collapsed="false">
      <c r="A396" s="71" t="s">
        <v>554</v>
      </c>
      <c r="B396" s="72" t="s">
        <v>557</v>
      </c>
      <c r="C396" s="73"/>
      <c r="D396" s="38" t="str">
        <f aca="false">IF(L396=L$22,L$21,IF(M396=M$22,M$21,K396))</f>
        <v>M3</v>
      </c>
      <c r="E396" s="80" t="n">
        <f aca="false">Q396</f>
        <v>1027</v>
      </c>
      <c r="F396" s="21"/>
      <c r="G396" s="75" t="n">
        <f aca="false">R396</f>
        <v>0.35</v>
      </c>
      <c r="H396" s="75" t="n">
        <f aca="false">G396*C396</f>
        <v>0</v>
      </c>
      <c r="I396" s="1" t="s">
        <v>387</v>
      </c>
      <c r="K396" s="76" t="s">
        <v>325</v>
      </c>
      <c r="L396" s="40"/>
      <c r="M396" s="76"/>
      <c r="N396" s="76" t="n">
        <v>1027</v>
      </c>
      <c r="O396" s="77" t="n">
        <f aca="false">IF(AND(L396="",M396=""),N396,"")</f>
        <v>1027</v>
      </c>
      <c r="P396" s="1" t="n">
        <f aca="false">VLOOKUP("CTR"&amp;N396,Cumul_par_Code_tarifaire!B$3:K$1003,2,0)</f>
        <v>0</v>
      </c>
      <c r="Q396" s="1" t="n">
        <f aca="false">IF(L396&lt;&gt;"",L$20,IF(M396&lt;&gt;"",M$20,VLOOKUP("CTR"&amp;N396,Cumul_par_Code_tarifaire!B$3:K$1003,9,0)))</f>
        <v>1027</v>
      </c>
      <c r="R396" s="1" t="n">
        <f aca="false">IF(OR(L396&lt;&gt;"",M396&lt;&gt;""),R$21,VLOOKUP("CTR"&amp;N396,Cumul_par_Code_tarifaire!B$3:K$1003,10,0))</f>
        <v>0.35</v>
      </c>
    </row>
    <row r="397" customFormat="false" ht="22.35" hidden="false" customHeight="false" outlineLevel="0" collapsed="false">
      <c r="A397" s="71" t="s">
        <v>554</v>
      </c>
      <c r="B397" s="72" t="s">
        <v>558</v>
      </c>
      <c r="C397" s="73"/>
      <c r="D397" s="38" t="str">
        <f aca="false">IF(L397=L$22,L$21,IF(M397=M$22,M$21,K397))</f>
        <v>M3</v>
      </c>
      <c r="E397" s="80" t="n">
        <f aca="false">Q397</f>
        <v>1027</v>
      </c>
      <c r="F397" s="21"/>
      <c r="G397" s="75" t="n">
        <f aca="false">R397</f>
        <v>0.35</v>
      </c>
      <c r="H397" s="75" t="n">
        <f aca="false">G397*C397</f>
        <v>0</v>
      </c>
      <c r="I397" s="1" t="s">
        <v>387</v>
      </c>
      <c r="K397" s="76" t="s">
        <v>325</v>
      </c>
      <c r="L397" s="40"/>
      <c r="M397" s="76"/>
      <c r="N397" s="76" t="n">
        <v>1027</v>
      </c>
      <c r="O397" s="77" t="n">
        <f aca="false">IF(AND(L397="",M397=""),N397,"")</f>
        <v>1027</v>
      </c>
      <c r="P397" s="1" t="n">
        <f aca="false">VLOOKUP("CTR"&amp;N397,Cumul_par_Code_tarifaire!B$3:K$1003,2,0)</f>
        <v>0</v>
      </c>
      <c r="Q397" s="1" t="n">
        <f aca="false">IF(L397&lt;&gt;"",L$20,IF(M397&lt;&gt;"",M$20,VLOOKUP("CTR"&amp;N397,Cumul_par_Code_tarifaire!B$3:K$1003,9,0)))</f>
        <v>1027</v>
      </c>
      <c r="R397" s="1" t="n">
        <f aca="false">IF(OR(L397&lt;&gt;"",M397&lt;&gt;""),R$21,VLOOKUP("CTR"&amp;N397,Cumul_par_Code_tarifaire!B$3:K$1003,10,0))</f>
        <v>0.35</v>
      </c>
    </row>
    <row r="398" customFormat="false" ht="12.8" hidden="true" customHeight="false" outlineLevel="0" collapsed="false">
      <c r="A398" s="71" t="s">
        <v>554</v>
      </c>
      <c r="B398" s="72" t="s">
        <v>559</v>
      </c>
      <c r="C398" s="73"/>
      <c r="D398" s="38" t="str">
        <f aca="false">IF(L398=L$22,L$21,IF(M398=M$22,M$21,K398))</f>
        <v>non dispo 2025</v>
      </c>
      <c r="E398" s="80" t="str">
        <f aca="false">Q398</f>
        <v>Nous Consulter</v>
      </c>
      <c r="F398" s="21"/>
      <c r="G398" s="75" t="n">
        <f aca="false">R398</f>
        <v>0</v>
      </c>
      <c r="H398" s="75" t="n">
        <f aca="false">G398*C398</f>
        <v>0</v>
      </c>
      <c r="I398" s="1" t="s">
        <v>387</v>
      </c>
      <c r="K398" s="76" t="s">
        <v>325</v>
      </c>
      <c r="L398" s="40" t="s">
        <v>34</v>
      </c>
      <c r="M398" s="76"/>
      <c r="N398" s="76" t="n">
        <v>1027</v>
      </c>
      <c r="O398" s="77" t="str">
        <f aca="false">IF(AND(L398="",M398=""),N398,"")</f>
        <v/>
      </c>
      <c r="P398" s="1" t="n">
        <f aca="false">VLOOKUP("CTR"&amp;N398,Cumul_par_Code_tarifaire!B$3:K$1003,2,0)</f>
        <v>0</v>
      </c>
      <c r="Q398" s="1" t="str">
        <f aca="false">IF(L398&lt;&gt;"",L$20,IF(M398&lt;&gt;"",M$20,VLOOKUP("CTR"&amp;N398,Cumul_par_Code_tarifaire!B$3:K$1003,9,0)))</f>
        <v>Nous Consulter</v>
      </c>
      <c r="R398" s="1" t="n">
        <f aca="false">IF(OR(L398&lt;&gt;"",M398&lt;&gt;""),R$21,VLOOKUP("CTR"&amp;N398,Cumul_par_Code_tarifaire!B$3:K$1003,10,0))</f>
        <v>0</v>
      </c>
      <c r="S398" s="1"/>
      <c r="T398" s="5"/>
      <c r="U398" s="5"/>
    </row>
    <row r="399" customFormat="false" ht="12.8" hidden="false" customHeight="false" outlineLevel="0" collapsed="false">
      <c r="A399" s="71" t="s">
        <v>554</v>
      </c>
      <c r="B399" s="72" t="s">
        <v>560</v>
      </c>
      <c r="C399" s="73"/>
      <c r="D399" s="38" t="str">
        <f aca="false">IF(L399=L$22,L$21,IF(M399=M$22,M$21,K399))</f>
        <v>M3</v>
      </c>
      <c r="E399" s="80" t="n">
        <f aca="false">Q399</f>
        <v>1027</v>
      </c>
      <c r="F399" s="21"/>
      <c r="G399" s="75" t="n">
        <f aca="false">R399</f>
        <v>0.35</v>
      </c>
      <c r="H399" s="75" t="n">
        <f aca="false">G399*C399</f>
        <v>0</v>
      </c>
      <c r="I399" s="1" t="s">
        <v>387</v>
      </c>
      <c r="K399" s="76" t="s">
        <v>325</v>
      </c>
      <c r="L399" s="40"/>
      <c r="M399" s="76"/>
      <c r="N399" s="76" t="n">
        <v>1027</v>
      </c>
      <c r="O399" s="77" t="n">
        <f aca="false">IF(AND(L399="",M399=""),N399,"")</f>
        <v>1027</v>
      </c>
      <c r="P399" s="1" t="n">
        <f aca="false">VLOOKUP("CTR"&amp;N399,Cumul_par_Code_tarifaire!B$3:K$1003,2,0)</f>
        <v>0</v>
      </c>
      <c r="Q399" s="1" t="n">
        <f aca="false">IF(L399&lt;&gt;"",L$20,IF(M399&lt;&gt;"",M$20,VLOOKUP("CTR"&amp;N399,Cumul_par_Code_tarifaire!B$3:K$1003,9,0)))</f>
        <v>1027</v>
      </c>
      <c r="R399" s="1" t="n">
        <f aca="false">IF(OR(L399&lt;&gt;"",M399&lt;&gt;""),R$21,VLOOKUP("CTR"&amp;N399,Cumul_par_Code_tarifaire!B$3:K$1003,10,0))</f>
        <v>0.35</v>
      </c>
    </row>
    <row r="400" customFormat="false" ht="12.8" hidden="false" customHeight="false" outlineLevel="0" collapsed="false">
      <c r="A400" s="71" t="s">
        <v>554</v>
      </c>
      <c r="B400" s="72" t="s">
        <v>561</v>
      </c>
      <c r="C400" s="73"/>
      <c r="D400" s="38" t="str">
        <f aca="false">IF(L400=L$22,L$21,IF(M400=M$22,M$21,K400))</f>
        <v>M3</v>
      </c>
      <c r="E400" s="80" t="n">
        <f aca="false">Q400</f>
        <v>1027</v>
      </c>
      <c r="F400" s="21"/>
      <c r="G400" s="75" t="n">
        <f aca="false">R400</f>
        <v>0.35</v>
      </c>
      <c r="H400" s="75" t="n">
        <f aca="false">G400*C400</f>
        <v>0</v>
      </c>
      <c r="I400" s="1" t="s">
        <v>387</v>
      </c>
      <c r="K400" s="76" t="s">
        <v>325</v>
      </c>
      <c r="L400" s="40"/>
      <c r="M400" s="76"/>
      <c r="N400" s="76" t="n">
        <v>1027</v>
      </c>
      <c r="O400" s="77" t="n">
        <f aca="false">IF(AND(L400="",M400=""),N400,"")</f>
        <v>1027</v>
      </c>
      <c r="P400" s="1" t="n">
        <f aca="false">VLOOKUP("CTR"&amp;N400,Cumul_par_Code_tarifaire!B$3:K$1003,2,0)</f>
        <v>0</v>
      </c>
      <c r="Q400" s="1" t="n">
        <f aca="false">IF(L400&lt;&gt;"",L$20,IF(M400&lt;&gt;"",M$20,VLOOKUP("CTR"&amp;N400,Cumul_par_Code_tarifaire!B$3:K$1003,9,0)))</f>
        <v>1027</v>
      </c>
      <c r="R400" s="1" t="n">
        <f aca="false">IF(OR(L400&lt;&gt;"",M400&lt;&gt;""),R$21,VLOOKUP("CTR"&amp;N400,Cumul_par_Code_tarifaire!B$3:K$1003,10,0))</f>
        <v>0.35</v>
      </c>
    </row>
    <row r="401" customFormat="false" ht="12.8" hidden="false" customHeight="false" outlineLevel="0" collapsed="false">
      <c r="A401" s="71" t="s">
        <v>554</v>
      </c>
      <c r="B401" s="72" t="s">
        <v>562</v>
      </c>
      <c r="C401" s="73"/>
      <c r="D401" s="38" t="str">
        <f aca="false">IF(L401=L$22,L$21,IF(M401=M$22,M$21,K401))</f>
        <v>M3</v>
      </c>
      <c r="E401" s="80" t="n">
        <f aca="false">Q401</f>
        <v>1027</v>
      </c>
      <c r="F401" s="21"/>
      <c r="G401" s="75" t="n">
        <f aca="false">R401</f>
        <v>0.35</v>
      </c>
      <c r="H401" s="75" t="n">
        <f aca="false">G401*C401</f>
        <v>0</v>
      </c>
      <c r="I401" s="1" t="s">
        <v>387</v>
      </c>
      <c r="K401" s="76" t="s">
        <v>325</v>
      </c>
      <c r="L401" s="40"/>
      <c r="M401" s="76"/>
      <c r="N401" s="76" t="n">
        <v>1027</v>
      </c>
      <c r="O401" s="77" t="n">
        <f aca="false">IF(AND(L401="",M401=""),N401,"")</f>
        <v>1027</v>
      </c>
      <c r="P401" s="1" t="n">
        <f aca="false">VLOOKUP("CTR"&amp;N401,Cumul_par_Code_tarifaire!B$3:K$1003,2,0)</f>
        <v>0</v>
      </c>
      <c r="Q401" s="1" t="n">
        <f aca="false">IF(L401&lt;&gt;"",L$20,IF(M401&lt;&gt;"",M$20,VLOOKUP("CTR"&amp;N401,Cumul_par_Code_tarifaire!B$3:K$1003,9,0)))</f>
        <v>1027</v>
      </c>
      <c r="R401" s="1" t="n">
        <f aca="false">IF(OR(L401&lt;&gt;"",M401&lt;&gt;""),R$21,VLOOKUP("CTR"&amp;N401,Cumul_par_Code_tarifaire!B$3:K$1003,10,0))</f>
        <v>0.35</v>
      </c>
    </row>
    <row r="402" customFormat="false" ht="22.35" hidden="false" customHeight="false" outlineLevel="0" collapsed="false">
      <c r="A402" s="71" t="s">
        <v>554</v>
      </c>
      <c r="B402" s="72" t="s">
        <v>563</v>
      </c>
      <c r="C402" s="73"/>
      <c r="D402" s="38" t="str">
        <f aca="false">IF(L402=L$22,L$21,IF(M402=M$22,M$21,K402))</f>
        <v>M3</v>
      </c>
      <c r="E402" s="80" t="n">
        <f aca="false">Q402</f>
        <v>1027</v>
      </c>
      <c r="F402" s="21"/>
      <c r="G402" s="75" t="n">
        <f aca="false">R402</f>
        <v>0.35</v>
      </c>
      <c r="H402" s="75" t="n">
        <f aca="false">G402*C402</f>
        <v>0</v>
      </c>
      <c r="I402" s="1" t="s">
        <v>387</v>
      </c>
      <c r="K402" s="76" t="s">
        <v>325</v>
      </c>
      <c r="L402" s="40"/>
      <c r="M402" s="76"/>
      <c r="N402" s="76" t="n">
        <v>1027</v>
      </c>
      <c r="O402" s="77" t="n">
        <f aca="false">IF(AND(L402="",M402=""),N402,"")</f>
        <v>1027</v>
      </c>
      <c r="P402" s="1" t="n">
        <f aca="false">VLOOKUP("CTR"&amp;N402,Cumul_par_Code_tarifaire!B$3:K$1003,2,0)</f>
        <v>0</v>
      </c>
      <c r="Q402" s="1" t="n">
        <f aca="false">IF(L402&lt;&gt;"",L$20,IF(M402&lt;&gt;"",M$20,VLOOKUP("CTR"&amp;N402,Cumul_par_Code_tarifaire!B$3:K$1003,9,0)))</f>
        <v>1027</v>
      </c>
      <c r="R402" s="1" t="n">
        <f aca="false">IF(OR(L402&lt;&gt;"",M402&lt;&gt;""),R$21,VLOOKUP("CTR"&amp;N402,Cumul_par_Code_tarifaire!B$3:K$1003,10,0))</f>
        <v>0.35</v>
      </c>
    </row>
    <row r="403" customFormat="false" ht="12.8" hidden="false" customHeight="false" outlineLevel="0" collapsed="false">
      <c r="A403" s="71" t="s">
        <v>554</v>
      </c>
      <c r="B403" s="72" t="s">
        <v>564</v>
      </c>
      <c r="C403" s="73"/>
      <c r="D403" s="38" t="str">
        <f aca="false">IF(L403=L$22,L$21,IF(M403=M$22,M$21,K403))</f>
        <v>M3</v>
      </c>
      <c r="E403" s="80" t="n">
        <f aca="false">Q403</f>
        <v>1027</v>
      </c>
      <c r="F403" s="21"/>
      <c r="G403" s="75" t="n">
        <f aca="false">R403</f>
        <v>0.35</v>
      </c>
      <c r="H403" s="75" t="n">
        <f aca="false">G403*C403</f>
        <v>0</v>
      </c>
      <c r="I403" s="1" t="s">
        <v>387</v>
      </c>
      <c r="K403" s="76" t="s">
        <v>325</v>
      </c>
      <c r="L403" s="40"/>
      <c r="M403" s="76"/>
      <c r="N403" s="76" t="n">
        <v>1027</v>
      </c>
      <c r="O403" s="77" t="n">
        <f aca="false">IF(AND(L403="",M403=""),N403,"")</f>
        <v>1027</v>
      </c>
      <c r="P403" s="1" t="n">
        <f aca="false">VLOOKUP("CTR"&amp;N403,Cumul_par_Code_tarifaire!B$3:K$1003,2,0)</f>
        <v>0</v>
      </c>
      <c r="Q403" s="1" t="n">
        <f aca="false">IF(L403&lt;&gt;"",L$20,IF(M403&lt;&gt;"",M$20,VLOOKUP("CTR"&amp;N403,Cumul_par_Code_tarifaire!B$3:K$1003,9,0)))</f>
        <v>1027</v>
      </c>
      <c r="R403" s="1" t="n">
        <f aca="false">IF(OR(L403&lt;&gt;"",M403&lt;&gt;""),R$21,VLOOKUP("CTR"&amp;N403,Cumul_par_Code_tarifaire!B$3:K$1003,10,0))</f>
        <v>0.35</v>
      </c>
    </row>
    <row r="404" customFormat="false" ht="12.8" hidden="true" customHeight="false" outlineLevel="0" collapsed="false">
      <c r="A404" s="71" t="s">
        <v>554</v>
      </c>
      <c r="B404" s="72" t="s">
        <v>565</v>
      </c>
      <c r="C404" s="73"/>
      <c r="D404" s="38" t="str">
        <f aca="false">IF(L404=L$22,L$21,IF(M404=M$22,M$21,K404))</f>
        <v>non dispo 2025</v>
      </c>
      <c r="E404" s="80" t="str">
        <f aca="false">Q404</f>
        <v>Nous Consulter</v>
      </c>
      <c r="F404" s="21"/>
      <c r="G404" s="75" t="n">
        <f aca="false">R404</f>
        <v>0</v>
      </c>
      <c r="H404" s="75" t="n">
        <f aca="false">G404*C404</f>
        <v>0</v>
      </c>
      <c r="I404" s="1" t="s">
        <v>387</v>
      </c>
      <c r="K404" s="76" t="s">
        <v>325</v>
      </c>
      <c r="L404" s="40" t="s">
        <v>34</v>
      </c>
      <c r="M404" s="76"/>
      <c r="N404" s="76" t="n">
        <v>1027</v>
      </c>
      <c r="O404" s="77" t="str">
        <f aca="false">IF(AND(L404="",M404=""),N404,"")</f>
        <v/>
      </c>
      <c r="P404" s="1" t="n">
        <f aca="false">VLOOKUP("CTR"&amp;N404,Cumul_par_Code_tarifaire!B$3:K$1003,2,0)</f>
        <v>0</v>
      </c>
      <c r="Q404" s="1" t="str">
        <f aca="false">IF(L404&lt;&gt;"",L$20,IF(M404&lt;&gt;"",M$20,VLOOKUP("CTR"&amp;N404,Cumul_par_Code_tarifaire!B$3:K$1003,9,0)))</f>
        <v>Nous Consulter</v>
      </c>
      <c r="R404" s="1" t="n">
        <f aca="false">IF(OR(L404&lt;&gt;"",M404&lt;&gt;""),R$21,VLOOKUP("CTR"&amp;N404,Cumul_par_Code_tarifaire!B$3:K$1003,10,0))</f>
        <v>0</v>
      </c>
      <c r="S404" s="1"/>
      <c r="T404" s="5"/>
      <c r="U404" s="5"/>
    </row>
    <row r="405" customFormat="false" ht="12.8" hidden="true" customHeight="false" outlineLevel="0" collapsed="false">
      <c r="A405" s="71" t="s">
        <v>566</v>
      </c>
      <c r="B405" s="72" t="s">
        <v>567</v>
      </c>
      <c r="C405" s="73"/>
      <c r="D405" s="38" t="str">
        <f aca="false">IF(L405=L$22,L$21,IF(M405=M$22,M$21,K405))</f>
        <v>non dispo 2025</v>
      </c>
      <c r="E405" s="80" t="str">
        <f aca="false">Q405</f>
        <v>Nous Consulter</v>
      </c>
      <c r="F405" s="21"/>
      <c r="G405" s="75" t="n">
        <f aca="false">R405</f>
        <v>0</v>
      </c>
      <c r="H405" s="75" t="n">
        <f aca="false">G405*C405</f>
        <v>0</v>
      </c>
      <c r="I405" s="1" t="s">
        <v>387</v>
      </c>
      <c r="K405" s="76" t="s">
        <v>325</v>
      </c>
      <c r="L405" s="40" t="s">
        <v>34</v>
      </c>
      <c r="M405" s="76"/>
      <c r="N405" s="76" t="n">
        <v>1027</v>
      </c>
      <c r="O405" s="77" t="str">
        <f aca="false">IF(AND(L405="",M405=""),N405,"")</f>
        <v/>
      </c>
      <c r="P405" s="1" t="n">
        <f aca="false">VLOOKUP("CTR"&amp;N405,Cumul_par_Code_tarifaire!B$3:K$1003,2,0)</f>
        <v>0</v>
      </c>
      <c r="Q405" s="1" t="str">
        <f aca="false">IF(L405&lt;&gt;"",L$20,IF(M405&lt;&gt;"",M$20,VLOOKUP("CTR"&amp;N405,Cumul_par_Code_tarifaire!B$3:K$1003,9,0)))</f>
        <v>Nous Consulter</v>
      </c>
      <c r="R405" s="1" t="n">
        <f aca="false">IF(OR(L405&lt;&gt;"",M405&lt;&gt;""),R$21,VLOOKUP("CTR"&amp;N405,Cumul_par_Code_tarifaire!B$3:K$1003,10,0))</f>
        <v>0</v>
      </c>
      <c r="S405" s="1"/>
      <c r="T405" s="5"/>
      <c r="U405" s="5"/>
    </row>
    <row r="406" customFormat="false" ht="12.8" hidden="true" customHeight="false" outlineLevel="0" collapsed="false">
      <c r="A406" s="71" t="s">
        <v>566</v>
      </c>
      <c r="B406" s="72" t="s">
        <v>568</v>
      </c>
      <c r="C406" s="73"/>
      <c r="D406" s="38" t="str">
        <f aca="false">IF(L406=L$22,L$21,IF(M406=M$22,M$21,K406))</f>
        <v>non dispo 2025</v>
      </c>
      <c r="E406" s="80" t="str">
        <f aca="false">Q406</f>
        <v>Nous Consulter</v>
      </c>
      <c r="F406" s="21"/>
      <c r="G406" s="75" t="n">
        <f aca="false">R406</f>
        <v>0</v>
      </c>
      <c r="H406" s="75" t="n">
        <f aca="false">G406*C406</f>
        <v>0</v>
      </c>
      <c r="I406" s="1" t="s">
        <v>387</v>
      </c>
      <c r="K406" s="76" t="s">
        <v>325</v>
      </c>
      <c r="L406" s="40" t="s">
        <v>34</v>
      </c>
      <c r="M406" s="76"/>
      <c r="N406" s="76" t="n">
        <v>1027</v>
      </c>
      <c r="O406" s="77" t="str">
        <f aca="false">IF(AND(L406="",M406=""),N406,"")</f>
        <v/>
      </c>
      <c r="P406" s="1" t="n">
        <f aca="false">VLOOKUP("CTR"&amp;N406,Cumul_par_Code_tarifaire!B$3:K$1003,2,0)</f>
        <v>0</v>
      </c>
      <c r="Q406" s="1" t="str">
        <f aca="false">IF(L406&lt;&gt;"",L$20,IF(M406&lt;&gt;"",M$20,VLOOKUP("CTR"&amp;N406,Cumul_par_Code_tarifaire!B$3:K$1003,9,0)))</f>
        <v>Nous Consulter</v>
      </c>
      <c r="R406" s="1" t="n">
        <f aca="false">IF(OR(L406&lt;&gt;"",M406&lt;&gt;""),R$21,VLOOKUP("CTR"&amp;N406,Cumul_par_Code_tarifaire!B$3:K$1003,10,0))</f>
        <v>0</v>
      </c>
      <c r="S406" s="1"/>
      <c r="T406" s="5"/>
      <c r="U406" s="5"/>
    </row>
    <row r="407" customFormat="false" ht="12.8" hidden="false" customHeight="false" outlineLevel="0" collapsed="false">
      <c r="A407" s="71" t="s">
        <v>566</v>
      </c>
      <c r="B407" s="72" t="s">
        <v>569</v>
      </c>
      <c r="C407" s="73"/>
      <c r="D407" s="38" t="str">
        <f aca="false">IF(L407=L$22,L$21,IF(M407=M$22,M$21,K407))</f>
        <v>M3</v>
      </c>
      <c r="E407" s="80" t="n">
        <f aca="false">Q407</f>
        <v>1027</v>
      </c>
      <c r="F407" s="21"/>
      <c r="G407" s="75" t="n">
        <f aca="false">R407</f>
        <v>0.35</v>
      </c>
      <c r="H407" s="75" t="n">
        <f aca="false">G407*C407</f>
        <v>0</v>
      </c>
      <c r="I407" s="1" t="s">
        <v>387</v>
      </c>
      <c r="K407" s="76" t="s">
        <v>325</v>
      </c>
      <c r="L407" s="40"/>
      <c r="M407" s="76"/>
      <c r="N407" s="76" t="n">
        <v>1027</v>
      </c>
      <c r="O407" s="77" t="n">
        <f aca="false">IF(AND(L407="",M407=""),N407,"")</f>
        <v>1027</v>
      </c>
      <c r="P407" s="1" t="n">
        <f aca="false">VLOOKUP("CTR"&amp;N407,Cumul_par_Code_tarifaire!B$3:K$1003,2,0)</f>
        <v>0</v>
      </c>
      <c r="Q407" s="1" t="n">
        <f aca="false">IF(L407&lt;&gt;"",L$20,IF(M407&lt;&gt;"",M$20,VLOOKUP("CTR"&amp;N407,Cumul_par_Code_tarifaire!B$3:K$1003,9,0)))</f>
        <v>1027</v>
      </c>
      <c r="R407" s="1" t="n">
        <f aca="false">IF(OR(L407&lt;&gt;"",M407&lt;&gt;""),R$21,VLOOKUP("CTR"&amp;N407,Cumul_par_Code_tarifaire!B$3:K$1003,10,0))</f>
        <v>0.35</v>
      </c>
    </row>
    <row r="408" customFormat="false" ht="12.8" hidden="false" customHeight="false" outlineLevel="0" collapsed="false">
      <c r="A408" s="71" t="s">
        <v>566</v>
      </c>
      <c r="B408" s="72" t="s">
        <v>570</v>
      </c>
      <c r="C408" s="73"/>
      <c r="D408" s="38" t="str">
        <f aca="false">IF(L408=L$22,L$21,IF(M408=M$22,M$21,K408))</f>
        <v>M3</v>
      </c>
      <c r="E408" s="80" t="n">
        <f aca="false">Q408</f>
        <v>1027</v>
      </c>
      <c r="F408" s="21"/>
      <c r="G408" s="75" t="n">
        <f aca="false">R408</f>
        <v>0.35</v>
      </c>
      <c r="H408" s="75" t="n">
        <f aca="false">G408*C408</f>
        <v>0</v>
      </c>
      <c r="I408" s="1" t="s">
        <v>387</v>
      </c>
      <c r="K408" s="76" t="s">
        <v>325</v>
      </c>
      <c r="L408" s="40"/>
      <c r="M408" s="76"/>
      <c r="N408" s="76" t="n">
        <v>1027</v>
      </c>
      <c r="O408" s="77" t="n">
        <f aca="false">IF(AND(L408="",M408=""),N408,"")</f>
        <v>1027</v>
      </c>
      <c r="P408" s="1" t="n">
        <f aca="false">VLOOKUP("CTR"&amp;N408,Cumul_par_Code_tarifaire!B$3:K$1003,2,0)</f>
        <v>0</v>
      </c>
      <c r="Q408" s="1" t="n">
        <f aca="false">IF(L408&lt;&gt;"",L$20,IF(M408&lt;&gt;"",M$20,VLOOKUP("CTR"&amp;N408,Cumul_par_Code_tarifaire!B$3:K$1003,9,0)))</f>
        <v>1027</v>
      </c>
      <c r="R408" s="1" t="n">
        <f aca="false">IF(OR(L408&lt;&gt;"",M408&lt;&gt;""),R$21,VLOOKUP("CTR"&amp;N408,Cumul_par_Code_tarifaire!B$3:K$1003,10,0))</f>
        <v>0.35</v>
      </c>
    </row>
    <row r="409" customFormat="false" ht="12.8" hidden="false" customHeight="false" outlineLevel="0" collapsed="false">
      <c r="A409" s="71" t="s">
        <v>566</v>
      </c>
      <c r="B409" s="72" t="s">
        <v>571</v>
      </c>
      <c r="C409" s="73"/>
      <c r="D409" s="38" t="str">
        <f aca="false">IF(L409=L$22,L$21,IF(M409=M$22,M$21,K409))</f>
        <v>M3</v>
      </c>
      <c r="E409" s="80" t="n">
        <f aca="false">Q409</f>
        <v>1027</v>
      </c>
      <c r="F409" s="21"/>
      <c r="G409" s="75" t="n">
        <f aca="false">R409</f>
        <v>0.35</v>
      </c>
      <c r="H409" s="75" t="n">
        <f aca="false">G409*C409</f>
        <v>0</v>
      </c>
      <c r="I409" s="1" t="s">
        <v>387</v>
      </c>
      <c r="K409" s="76" t="s">
        <v>325</v>
      </c>
      <c r="L409" s="40"/>
      <c r="M409" s="76"/>
      <c r="N409" s="76" t="n">
        <v>1027</v>
      </c>
      <c r="O409" s="77" t="n">
        <f aca="false">IF(AND(L409="",M409=""),N409,"")</f>
        <v>1027</v>
      </c>
      <c r="P409" s="1" t="n">
        <f aca="false">VLOOKUP("CTR"&amp;N409,Cumul_par_Code_tarifaire!B$3:K$1003,2,0)</f>
        <v>0</v>
      </c>
      <c r="Q409" s="1" t="n">
        <f aca="false">IF(L409&lt;&gt;"",L$20,IF(M409&lt;&gt;"",M$20,VLOOKUP("CTR"&amp;N409,Cumul_par_Code_tarifaire!B$3:K$1003,9,0)))</f>
        <v>1027</v>
      </c>
      <c r="R409" s="1" t="n">
        <f aca="false">IF(OR(L409&lt;&gt;"",M409&lt;&gt;""),R$21,VLOOKUP("CTR"&amp;N409,Cumul_par_Code_tarifaire!B$3:K$1003,10,0))</f>
        <v>0.35</v>
      </c>
    </row>
    <row r="410" customFormat="false" ht="22.35" hidden="false" customHeight="false" outlineLevel="0" collapsed="false">
      <c r="A410" s="71" t="s">
        <v>566</v>
      </c>
      <c r="B410" s="72" t="s">
        <v>572</v>
      </c>
      <c r="C410" s="73"/>
      <c r="D410" s="38" t="str">
        <f aca="false">IF(L410=L$22,L$21,IF(M410=M$22,M$21,K410))</f>
        <v>M3</v>
      </c>
      <c r="E410" s="80" t="n">
        <f aca="false">Q410</f>
        <v>1027</v>
      </c>
      <c r="F410" s="21"/>
      <c r="G410" s="75" t="n">
        <f aca="false">R410</f>
        <v>0.35</v>
      </c>
      <c r="H410" s="75" t="n">
        <f aca="false">G410*C410</f>
        <v>0</v>
      </c>
      <c r="I410" s="1" t="s">
        <v>387</v>
      </c>
      <c r="K410" s="76" t="s">
        <v>325</v>
      </c>
      <c r="L410" s="40"/>
      <c r="M410" s="76"/>
      <c r="N410" s="76" t="n">
        <v>1027</v>
      </c>
      <c r="O410" s="77" t="n">
        <f aca="false">IF(AND(L410="",M410=""),N410,"")</f>
        <v>1027</v>
      </c>
      <c r="P410" s="1" t="n">
        <f aca="false">VLOOKUP("CTR"&amp;N410,Cumul_par_Code_tarifaire!B$3:K$1003,2,0)</f>
        <v>0</v>
      </c>
      <c r="Q410" s="1" t="n">
        <f aca="false">IF(L410&lt;&gt;"",L$20,IF(M410&lt;&gt;"",M$20,VLOOKUP("CTR"&amp;N410,Cumul_par_Code_tarifaire!B$3:K$1003,9,0)))</f>
        <v>1027</v>
      </c>
      <c r="R410" s="1" t="n">
        <f aca="false">IF(OR(L410&lt;&gt;"",M410&lt;&gt;""),R$21,VLOOKUP("CTR"&amp;N410,Cumul_par_Code_tarifaire!B$3:K$1003,10,0))</f>
        <v>0.35</v>
      </c>
    </row>
    <row r="411" customFormat="false" ht="12.8" hidden="false" customHeight="false" outlineLevel="0" collapsed="false">
      <c r="A411" s="71" t="s">
        <v>573</v>
      </c>
      <c r="B411" s="72" t="s">
        <v>574</v>
      </c>
      <c r="C411" s="73"/>
      <c r="D411" s="38" t="str">
        <f aca="false">IF(L411=L$22,L$21,IF(M411=M$22,M$21,K411))</f>
        <v>M3</v>
      </c>
      <c r="E411" s="80" t="n">
        <f aca="false">Q411</f>
        <v>1027</v>
      </c>
      <c r="F411" s="21"/>
      <c r="G411" s="75" t="n">
        <f aca="false">R411</f>
        <v>0.35</v>
      </c>
      <c r="H411" s="75" t="n">
        <f aca="false">G411*C411</f>
        <v>0</v>
      </c>
      <c r="I411" s="1" t="s">
        <v>387</v>
      </c>
      <c r="K411" s="76" t="s">
        <v>325</v>
      </c>
      <c r="L411" s="40"/>
      <c r="M411" s="76"/>
      <c r="N411" s="76" t="n">
        <v>1027</v>
      </c>
      <c r="O411" s="77" t="n">
        <f aca="false">IF(AND(L411="",M411=""),N411,"")</f>
        <v>1027</v>
      </c>
      <c r="P411" s="1" t="n">
        <f aca="false">VLOOKUP("CTR"&amp;N411,Cumul_par_Code_tarifaire!B$3:K$1003,2,0)</f>
        <v>0</v>
      </c>
      <c r="Q411" s="1" t="n">
        <f aca="false">IF(L411&lt;&gt;"",L$20,IF(M411&lt;&gt;"",M$20,VLOOKUP("CTR"&amp;N411,Cumul_par_Code_tarifaire!B$3:K$1003,9,0)))</f>
        <v>1027</v>
      </c>
      <c r="R411" s="1" t="n">
        <f aca="false">IF(OR(L411&lt;&gt;"",M411&lt;&gt;""),R$21,VLOOKUP("CTR"&amp;N411,Cumul_par_Code_tarifaire!B$3:K$1003,10,0))</f>
        <v>0.35</v>
      </c>
    </row>
    <row r="412" customFormat="false" ht="12.8" hidden="false" customHeight="false" outlineLevel="0" collapsed="false">
      <c r="A412" s="71" t="s">
        <v>573</v>
      </c>
      <c r="B412" s="72" t="s">
        <v>575</v>
      </c>
      <c r="C412" s="73"/>
      <c r="D412" s="38" t="str">
        <f aca="false">IF(L412=L$22,L$21,IF(M412=M$22,M$21,K412))</f>
        <v>M3</v>
      </c>
      <c r="E412" s="80" t="n">
        <f aca="false">Q412</f>
        <v>1027</v>
      </c>
      <c r="F412" s="23"/>
      <c r="G412" s="75" t="n">
        <f aca="false">R412</f>
        <v>0.35</v>
      </c>
      <c r="H412" s="75" t="n">
        <f aca="false">G412*C412</f>
        <v>0</v>
      </c>
      <c r="I412" s="1" t="s">
        <v>387</v>
      </c>
      <c r="K412" s="76" t="s">
        <v>325</v>
      </c>
      <c r="L412" s="40"/>
      <c r="M412" s="76"/>
      <c r="N412" s="76" t="n">
        <v>1027</v>
      </c>
      <c r="O412" s="77" t="n">
        <f aca="false">IF(AND(L412="",M412=""),N412,"")</f>
        <v>1027</v>
      </c>
      <c r="P412" s="1" t="n">
        <f aca="false">VLOOKUP("CTR"&amp;N412,Cumul_par_Code_tarifaire!B$3:K$1003,2,0)</f>
        <v>0</v>
      </c>
      <c r="Q412" s="1" t="n">
        <f aca="false">IF(L412&lt;&gt;"",L$20,IF(M412&lt;&gt;"",M$20,VLOOKUP("CTR"&amp;N412,Cumul_par_Code_tarifaire!B$3:K$1003,9,0)))</f>
        <v>1027</v>
      </c>
      <c r="R412" s="1" t="n">
        <f aca="false">IF(OR(L412&lt;&gt;"",M412&lt;&gt;""),R$21,VLOOKUP("CTR"&amp;N412,Cumul_par_Code_tarifaire!B$3:K$1003,10,0))</f>
        <v>0.35</v>
      </c>
    </row>
    <row r="413" customFormat="false" ht="12.8" hidden="false" customHeight="false" outlineLevel="0" collapsed="false">
      <c r="A413" s="71" t="s">
        <v>573</v>
      </c>
      <c r="B413" s="72" t="s">
        <v>576</v>
      </c>
      <c r="C413" s="73"/>
      <c r="D413" s="38" t="str">
        <f aca="false">IF(L413=L$22,L$21,IF(M413=M$22,M$21,K413))</f>
        <v>M3</v>
      </c>
      <c r="E413" s="80" t="n">
        <f aca="false">Q413</f>
        <v>1027</v>
      </c>
      <c r="F413" s="23"/>
      <c r="G413" s="75" t="n">
        <f aca="false">R413</f>
        <v>0.35</v>
      </c>
      <c r="H413" s="75" t="n">
        <f aca="false">G413*C413</f>
        <v>0</v>
      </c>
      <c r="I413" s="1" t="s">
        <v>387</v>
      </c>
      <c r="K413" s="76" t="s">
        <v>325</v>
      </c>
      <c r="L413" s="40"/>
      <c r="M413" s="76"/>
      <c r="N413" s="76" t="n">
        <v>1027</v>
      </c>
      <c r="O413" s="77" t="n">
        <f aca="false">IF(AND(L413="",M413=""),N413,"")</f>
        <v>1027</v>
      </c>
      <c r="P413" s="1" t="n">
        <f aca="false">VLOOKUP("CTR"&amp;N413,Cumul_par_Code_tarifaire!B$3:K$1003,2,0)</f>
        <v>0</v>
      </c>
      <c r="Q413" s="1" t="n">
        <f aca="false">IF(L413&lt;&gt;"",L$20,IF(M413&lt;&gt;"",M$20,VLOOKUP("CTR"&amp;N413,Cumul_par_Code_tarifaire!B$3:K$1003,9,0)))</f>
        <v>1027</v>
      </c>
      <c r="R413" s="1" t="n">
        <f aca="false">IF(OR(L413&lt;&gt;"",M413&lt;&gt;""),R$21,VLOOKUP("CTR"&amp;N413,Cumul_par_Code_tarifaire!B$3:K$1003,10,0))</f>
        <v>0.35</v>
      </c>
    </row>
    <row r="414" customFormat="false" ht="12.8" hidden="false" customHeight="false" outlineLevel="0" collapsed="false">
      <c r="A414" s="71" t="s">
        <v>577</v>
      </c>
      <c r="B414" s="72" t="s">
        <v>578</v>
      </c>
      <c r="C414" s="73"/>
      <c r="D414" s="38" t="str">
        <f aca="false">IF(L414=L$22,L$21,IF(M414=M$22,M$21,K414))</f>
        <v>M5</v>
      </c>
      <c r="E414" s="80" t="n">
        <f aca="false">Q414</f>
        <v>1006</v>
      </c>
      <c r="F414" s="23"/>
      <c r="G414" s="75" t="n">
        <f aca="false">R414</f>
        <v>1.9</v>
      </c>
      <c r="H414" s="75" t="n">
        <f aca="false">G414*C414</f>
        <v>0</v>
      </c>
      <c r="I414" s="83" t="s">
        <v>332</v>
      </c>
      <c r="K414" s="76" t="s">
        <v>451</v>
      </c>
      <c r="L414" s="40"/>
      <c r="M414" s="76"/>
      <c r="N414" s="76" t="n">
        <v>1006</v>
      </c>
      <c r="O414" s="77" t="n">
        <f aca="false">IF(AND(L414="",M414=""),N414,"")</f>
        <v>1006</v>
      </c>
      <c r="P414" s="1" t="n">
        <f aca="false">VLOOKUP("CTR"&amp;N414,Cumul_par_Code_tarifaire!B$3:K$1003,2,0)</f>
        <v>0</v>
      </c>
      <c r="Q414" s="1" t="n">
        <f aca="false">IF(L414&lt;&gt;"",L$20,IF(M414&lt;&gt;"",M$20,VLOOKUP("CTR"&amp;N414,Cumul_par_Code_tarifaire!B$3:K$1003,9,0)))</f>
        <v>1006</v>
      </c>
      <c r="R414" s="1" t="n">
        <f aca="false">IF(OR(L414&lt;&gt;"",M414&lt;&gt;""),R$21,VLOOKUP("CTR"&amp;N414,Cumul_par_Code_tarifaire!B$3:K$1003,10,0))</f>
        <v>1.9</v>
      </c>
    </row>
    <row r="415" customFormat="false" ht="12.8" hidden="false" customHeight="false" outlineLevel="0" collapsed="false">
      <c r="A415" s="71" t="s">
        <v>577</v>
      </c>
      <c r="B415" s="72" t="s">
        <v>579</v>
      </c>
      <c r="C415" s="73"/>
      <c r="D415" s="38" t="str">
        <f aca="false">IF(L415=L$22,L$21,IF(M415=M$22,M$21,K415))</f>
        <v>M5</v>
      </c>
      <c r="E415" s="80" t="n">
        <f aca="false">Q415</f>
        <v>1006</v>
      </c>
      <c r="F415" s="23"/>
      <c r="G415" s="75" t="n">
        <f aca="false">R415</f>
        <v>1.9</v>
      </c>
      <c r="H415" s="75" t="n">
        <f aca="false">G415*C415</f>
        <v>0</v>
      </c>
      <c r="I415" s="83" t="s">
        <v>332</v>
      </c>
      <c r="K415" s="76" t="s">
        <v>451</v>
      </c>
      <c r="L415" s="40"/>
      <c r="M415" s="76"/>
      <c r="N415" s="76" t="n">
        <v>1006</v>
      </c>
      <c r="O415" s="77" t="n">
        <f aca="false">IF(AND(L415="",M415=""),N415,"")</f>
        <v>1006</v>
      </c>
      <c r="P415" s="1" t="n">
        <f aca="false">VLOOKUP("CTR"&amp;N415,Cumul_par_Code_tarifaire!B$3:K$1003,2,0)</f>
        <v>0</v>
      </c>
      <c r="Q415" s="1" t="n">
        <f aca="false">IF(L415&lt;&gt;"",L$20,IF(M415&lt;&gt;"",M$20,VLOOKUP("CTR"&amp;N415,Cumul_par_Code_tarifaire!B$3:K$1003,9,0)))</f>
        <v>1006</v>
      </c>
      <c r="R415" s="1" t="n">
        <f aca="false">IF(OR(L415&lt;&gt;"",M415&lt;&gt;""),R$21,VLOOKUP("CTR"&amp;N415,Cumul_par_Code_tarifaire!B$3:K$1003,10,0))</f>
        <v>1.9</v>
      </c>
    </row>
    <row r="416" customFormat="false" ht="12.8" hidden="false" customHeight="false" outlineLevel="0" collapsed="false">
      <c r="A416" s="71" t="s">
        <v>577</v>
      </c>
      <c r="B416" s="72" t="s">
        <v>580</v>
      </c>
      <c r="C416" s="73"/>
      <c r="D416" s="38" t="str">
        <f aca="false">IF(L416=L$22,L$21,IF(M416=M$22,M$21,K416))</f>
        <v>M5</v>
      </c>
      <c r="E416" s="80" t="n">
        <f aca="false">Q416</f>
        <v>1006</v>
      </c>
      <c r="F416" s="23"/>
      <c r="G416" s="75" t="n">
        <f aca="false">R416</f>
        <v>1.9</v>
      </c>
      <c r="H416" s="75" t="n">
        <f aca="false">G416*C416</f>
        <v>0</v>
      </c>
      <c r="I416" s="83" t="s">
        <v>332</v>
      </c>
      <c r="K416" s="76" t="s">
        <v>451</v>
      </c>
      <c r="L416" s="40"/>
      <c r="M416" s="76"/>
      <c r="N416" s="76" t="n">
        <v>1006</v>
      </c>
      <c r="O416" s="77" t="n">
        <f aca="false">IF(AND(L416="",M416=""),N416,"")</f>
        <v>1006</v>
      </c>
      <c r="P416" s="1" t="n">
        <f aca="false">VLOOKUP("CTR"&amp;N416,Cumul_par_Code_tarifaire!B$3:K$1003,2,0)</f>
        <v>0</v>
      </c>
      <c r="Q416" s="1" t="n">
        <f aca="false">IF(L416&lt;&gt;"",L$20,IF(M416&lt;&gt;"",M$20,VLOOKUP("CTR"&amp;N416,Cumul_par_Code_tarifaire!B$3:K$1003,9,0)))</f>
        <v>1006</v>
      </c>
      <c r="R416" s="1" t="n">
        <f aca="false">IF(OR(L416&lt;&gt;"",M416&lt;&gt;""),R$21,VLOOKUP("CTR"&amp;N416,Cumul_par_Code_tarifaire!B$3:K$1003,10,0))</f>
        <v>1.9</v>
      </c>
    </row>
    <row r="417" customFormat="false" ht="12.8" hidden="false" customHeight="false" outlineLevel="0" collapsed="false">
      <c r="A417" s="71" t="s">
        <v>577</v>
      </c>
      <c r="B417" s="72" t="s">
        <v>581</v>
      </c>
      <c r="C417" s="29"/>
      <c r="D417" s="38" t="str">
        <f aca="false">IF(L417=L$22,L$21,IF(M417=M$22,M$21,K417))</f>
        <v>M5</v>
      </c>
      <c r="E417" s="80" t="n">
        <f aca="false">Q417</f>
        <v>1006</v>
      </c>
      <c r="F417" s="23"/>
      <c r="G417" s="75" t="n">
        <f aca="false">R417</f>
        <v>1.9</v>
      </c>
      <c r="H417" s="75" t="n">
        <f aca="false">G417*C417</f>
        <v>0</v>
      </c>
      <c r="I417" s="83" t="s">
        <v>332</v>
      </c>
      <c r="K417" s="76" t="s">
        <v>451</v>
      </c>
      <c r="L417" s="40"/>
      <c r="M417" s="76"/>
      <c r="N417" s="76" t="n">
        <v>1006</v>
      </c>
      <c r="O417" s="77" t="n">
        <f aca="false">IF(AND(L417="",M417=""),N417,"")</f>
        <v>1006</v>
      </c>
      <c r="P417" s="1" t="n">
        <f aca="false">VLOOKUP("CTR"&amp;N417,Cumul_par_Code_tarifaire!B$3:K$1003,2,0)</f>
        <v>0</v>
      </c>
      <c r="Q417" s="1" t="n">
        <f aca="false">IF(L417&lt;&gt;"",L$20,IF(M417&lt;&gt;"",M$20,VLOOKUP("CTR"&amp;N417,Cumul_par_Code_tarifaire!B$3:K$1003,9,0)))</f>
        <v>1006</v>
      </c>
      <c r="R417" s="1" t="n">
        <f aca="false">IF(OR(L417&lt;&gt;"",M417&lt;&gt;""),R$21,VLOOKUP("CTR"&amp;N417,Cumul_par_Code_tarifaire!B$3:K$1003,10,0))</f>
        <v>1.9</v>
      </c>
    </row>
    <row r="418" customFormat="false" ht="22.35" hidden="true" customHeight="false" outlineLevel="0" collapsed="false">
      <c r="A418" s="71" t="s">
        <v>577</v>
      </c>
      <c r="B418" s="72" t="s">
        <v>582</v>
      </c>
      <c r="C418" s="73"/>
      <c r="D418" s="38" t="str">
        <f aca="false">IF(L418=L$22,L$21,IF(M418=M$22,M$21,K418))</f>
        <v>non dispo 2025</v>
      </c>
      <c r="E418" s="80" t="str">
        <f aca="false">Q418</f>
        <v>Nous Consulter</v>
      </c>
      <c r="F418" s="23"/>
      <c r="G418" s="75" t="n">
        <f aca="false">R418</f>
        <v>0</v>
      </c>
      <c r="H418" s="75" t="n">
        <f aca="false">G418*C418</f>
        <v>0</v>
      </c>
      <c r="I418" s="83" t="s">
        <v>332</v>
      </c>
      <c r="K418" s="76" t="s">
        <v>451</v>
      </c>
      <c r="L418" s="40" t="s">
        <v>34</v>
      </c>
      <c r="M418" s="76"/>
      <c r="N418" s="76" t="n">
        <v>1006</v>
      </c>
      <c r="O418" s="77" t="str">
        <f aca="false">IF(AND(L418="",M418=""),N418,"")</f>
        <v/>
      </c>
      <c r="P418" s="1" t="n">
        <f aca="false">VLOOKUP("CTR"&amp;N418,Cumul_par_Code_tarifaire!B$3:K$1003,2,0)</f>
        <v>0</v>
      </c>
      <c r="Q418" s="1" t="str">
        <f aca="false">IF(L418&lt;&gt;"",L$20,IF(M418&lt;&gt;"",M$20,VLOOKUP("CTR"&amp;N418,Cumul_par_Code_tarifaire!B$3:K$1003,9,0)))</f>
        <v>Nous Consulter</v>
      </c>
      <c r="R418" s="1" t="n">
        <f aca="false">IF(OR(L418&lt;&gt;"",M418&lt;&gt;""),R$21,VLOOKUP("CTR"&amp;N418,Cumul_par_Code_tarifaire!B$3:K$1003,10,0))</f>
        <v>0</v>
      </c>
      <c r="S418" s="1"/>
      <c r="T418" s="5"/>
      <c r="U418" s="5"/>
    </row>
    <row r="419" customFormat="false" ht="12.8" hidden="false" customHeight="false" outlineLevel="0" collapsed="false">
      <c r="A419" s="71" t="s">
        <v>577</v>
      </c>
      <c r="B419" s="72" t="s">
        <v>583</v>
      </c>
      <c r="C419" s="73"/>
      <c r="D419" s="38" t="str">
        <f aca="false">IF(L419=L$22,L$21,IF(M419=M$22,M$21,K419))</f>
        <v>M5</v>
      </c>
      <c r="E419" s="80" t="n">
        <f aca="false">Q419</f>
        <v>1006</v>
      </c>
      <c r="F419" s="23"/>
      <c r="G419" s="75" t="n">
        <f aca="false">R419</f>
        <v>1.9</v>
      </c>
      <c r="H419" s="75" t="n">
        <f aca="false">G419*C419</f>
        <v>0</v>
      </c>
      <c r="I419" s="83" t="s">
        <v>332</v>
      </c>
      <c r="K419" s="76" t="s">
        <v>451</v>
      </c>
      <c r="L419" s="40"/>
      <c r="M419" s="76"/>
      <c r="N419" s="76" t="n">
        <v>1006</v>
      </c>
      <c r="O419" s="77" t="n">
        <f aca="false">IF(AND(L419="",M419=""),N419,"")</f>
        <v>1006</v>
      </c>
      <c r="P419" s="1" t="n">
        <f aca="false">VLOOKUP("CTR"&amp;N419,Cumul_par_Code_tarifaire!B$3:K$1003,2,0)</f>
        <v>0</v>
      </c>
      <c r="Q419" s="1" t="n">
        <f aca="false">IF(L419&lt;&gt;"",L$20,IF(M419&lt;&gt;"",M$20,VLOOKUP("CTR"&amp;N419,Cumul_par_Code_tarifaire!B$3:K$1003,9,0)))</f>
        <v>1006</v>
      </c>
      <c r="R419" s="1" t="n">
        <f aca="false">IF(OR(L419&lt;&gt;"",M419&lt;&gt;""),R$21,VLOOKUP("CTR"&amp;N419,Cumul_par_Code_tarifaire!B$3:K$1003,10,0))</f>
        <v>1.9</v>
      </c>
    </row>
    <row r="420" customFormat="false" ht="12.8" hidden="false" customHeight="false" outlineLevel="0" collapsed="false">
      <c r="A420" s="71" t="s">
        <v>577</v>
      </c>
      <c r="B420" s="72" t="s">
        <v>584</v>
      </c>
      <c r="C420" s="73"/>
      <c r="D420" s="38" t="str">
        <f aca="false">IF(L420=L$22,L$21,IF(M420=M$22,M$21,K420))</f>
        <v>M5</v>
      </c>
      <c r="E420" s="80" t="n">
        <f aca="false">Q420</f>
        <v>1006</v>
      </c>
      <c r="F420" s="23"/>
      <c r="G420" s="75" t="n">
        <f aca="false">R420</f>
        <v>1.9</v>
      </c>
      <c r="H420" s="75" t="n">
        <f aca="false">G420*C420</f>
        <v>0</v>
      </c>
      <c r="I420" s="83" t="s">
        <v>332</v>
      </c>
      <c r="K420" s="76" t="s">
        <v>451</v>
      </c>
      <c r="L420" s="40"/>
      <c r="M420" s="76"/>
      <c r="N420" s="76" t="n">
        <v>1006</v>
      </c>
      <c r="O420" s="77" t="n">
        <f aca="false">IF(AND(L420="",M420=""),N420,"")</f>
        <v>1006</v>
      </c>
      <c r="P420" s="1" t="n">
        <f aca="false">VLOOKUP("CTR"&amp;N420,Cumul_par_Code_tarifaire!B$3:K$1003,2,0)</f>
        <v>0</v>
      </c>
      <c r="Q420" s="1" t="n">
        <f aca="false">IF(L420&lt;&gt;"",L$20,IF(M420&lt;&gt;"",M$20,VLOOKUP("CTR"&amp;N420,Cumul_par_Code_tarifaire!B$3:K$1003,9,0)))</f>
        <v>1006</v>
      </c>
      <c r="R420" s="1" t="n">
        <f aca="false">IF(OR(L420&lt;&gt;"",M420&lt;&gt;""),R$21,VLOOKUP("CTR"&amp;N420,Cumul_par_Code_tarifaire!B$3:K$1003,10,0))</f>
        <v>1.9</v>
      </c>
    </row>
    <row r="421" customFormat="false" ht="12.8" hidden="false" customHeight="false" outlineLevel="0" collapsed="false">
      <c r="A421" s="71" t="s">
        <v>577</v>
      </c>
      <c r="B421" s="72" t="s">
        <v>585</v>
      </c>
      <c r="C421" s="73"/>
      <c r="D421" s="38" t="str">
        <f aca="false">IF(L421=L$22,L$21,IF(M421=M$22,M$21,K421))</f>
        <v>M5</v>
      </c>
      <c r="E421" s="80" t="n">
        <f aca="false">Q421</f>
        <v>1006</v>
      </c>
      <c r="F421" s="23"/>
      <c r="G421" s="75" t="n">
        <f aca="false">R421</f>
        <v>1.9</v>
      </c>
      <c r="H421" s="75" t="n">
        <f aca="false">G421*C421</f>
        <v>0</v>
      </c>
      <c r="I421" s="83" t="s">
        <v>332</v>
      </c>
      <c r="K421" s="76" t="s">
        <v>451</v>
      </c>
      <c r="L421" s="40"/>
      <c r="M421" s="76"/>
      <c r="N421" s="76" t="n">
        <v>1006</v>
      </c>
      <c r="O421" s="77" t="n">
        <f aca="false">IF(AND(L421="",M421=""),N421,"")</f>
        <v>1006</v>
      </c>
      <c r="P421" s="1" t="n">
        <f aca="false">VLOOKUP("CTR"&amp;N421,Cumul_par_Code_tarifaire!B$3:K$1003,2,0)</f>
        <v>0</v>
      </c>
      <c r="Q421" s="1" t="n">
        <f aca="false">IF(L421&lt;&gt;"",L$20,IF(M421&lt;&gt;"",M$20,VLOOKUP("CTR"&amp;N421,Cumul_par_Code_tarifaire!B$3:K$1003,9,0)))</f>
        <v>1006</v>
      </c>
      <c r="R421" s="1" t="n">
        <f aca="false">IF(OR(L421&lt;&gt;"",M421&lt;&gt;""),R$21,VLOOKUP("CTR"&amp;N421,Cumul_par_Code_tarifaire!B$3:K$1003,10,0))</f>
        <v>1.9</v>
      </c>
    </row>
    <row r="422" customFormat="false" ht="12.8" hidden="false" customHeight="false" outlineLevel="0" collapsed="false">
      <c r="A422" s="71" t="s">
        <v>577</v>
      </c>
      <c r="B422" s="72" t="s">
        <v>586</v>
      </c>
      <c r="C422" s="29"/>
      <c r="D422" s="38" t="str">
        <f aca="false">IF(L422=L$22,L$21,IF(M422=M$22,M$21,K422))</f>
        <v>M5</v>
      </c>
      <c r="E422" s="80" t="n">
        <f aca="false">Q422</f>
        <v>1006</v>
      </c>
      <c r="F422" s="23"/>
      <c r="G422" s="75" t="n">
        <f aca="false">R422</f>
        <v>1.9</v>
      </c>
      <c r="H422" s="75" t="n">
        <f aca="false">G422*C422</f>
        <v>0</v>
      </c>
      <c r="I422" s="83" t="s">
        <v>332</v>
      </c>
      <c r="K422" s="76" t="s">
        <v>451</v>
      </c>
      <c r="L422" s="40"/>
      <c r="M422" s="76"/>
      <c r="N422" s="76" t="n">
        <v>1006</v>
      </c>
      <c r="O422" s="77" t="n">
        <f aca="false">IF(AND(L422="",M422=""),N422,"")</f>
        <v>1006</v>
      </c>
      <c r="P422" s="1" t="n">
        <f aca="false">VLOOKUP("CTR"&amp;N422,Cumul_par_Code_tarifaire!B$3:K$1003,2,0)</f>
        <v>0</v>
      </c>
      <c r="Q422" s="1" t="n">
        <f aca="false">IF(L422&lt;&gt;"",L$20,IF(M422&lt;&gt;"",M$20,VLOOKUP("CTR"&amp;N422,Cumul_par_Code_tarifaire!B$3:K$1003,9,0)))</f>
        <v>1006</v>
      </c>
      <c r="R422" s="1" t="n">
        <f aca="false">IF(OR(L422&lt;&gt;"",M422&lt;&gt;""),R$21,VLOOKUP("CTR"&amp;N422,Cumul_par_Code_tarifaire!B$3:K$1003,10,0))</f>
        <v>1.9</v>
      </c>
    </row>
    <row r="423" customFormat="false" ht="12.8" hidden="false" customHeight="false" outlineLevel="0" collapsed="false">
      <c r="A423" s="71" t="s">
        <v>577</v>
      </c>
      <c r="B423" s="72" t="s">
        <v>587</v>
      </c>
      <c r="C423" s="73"/>
      <c r="D423" s="38" t="str">
        <f aca="false">IF(L423=L$22,L$21,IF(M423=M$22,M$21,K423))</f>
        <v>M5</v>
      </c>
      <c r="E423" s="80" t="n">
        <f aca="false">Q423</f>
        <v>1006</v>
      </c>
      <c r="F423" s="23"/>
      <c r="G423" s="75" t="n">
        <f aca="false">R423</f>
        <v>1.9</v>
      </c>
      <c r="H423" s="75" t="n">
        <f aca="false">G423*C423</f>
        <v>0</v>
      </c>
      <c r="I423" s="83" t="s">
        <v>332</v>
      </c>
      <c r="K423" s="76" t="s">
        <v>451</v>
      </c>
      <c r="L423" s="40"/>
      <c r="M423" s="76"/>
      <c r="N423" s="76" t="n">
        <v>1006</v>
      </c>
      <c r="O423" s="77" t="n">
        <f aca="false">IF(AND(L423="",M423=""),N423,"")</f>
        <v>1006</v>
      </c>
      <c r="P423" s="1" t="n">
        <f aca="false">VLOOKUP("CTR"&amp;N423,Cumul_par_Code_tarifaire!B$3:K$1003,2,0)</f>
        <v>0</v>
      </c>
      <c r="Q423" s="1" t="n">
        <f aca="false">IF(L423&lt;&gt;"",L$20,IF(M423&lt;&gt;"",M$20,VLOOKUP("CTR"&amp;N423,Cumul_par_Code_tarifaire!B$3:K$1003,9,0)))</f>
        <v>1006</v>
      </c>
      <c r="R423" s="1" t="n">
        <f aca="false">IF(OR(L423&lt;&gt;"",M423&lt;&gt;""),R$21,VLOOKUP("CTR"&amp;N423,Cumul_par_Code_tarifaire!B$3:K$1003,10,0))</f>
        <v>1.9</v>
      </c>
    </row>
    <row r="424" customFormat="false" ht="12.8" hidden="false" customHeight="false" outlineLevel="0" collapsed="false">
      <c r="A424" s="71" t="s">
        <v>577</v>
      </c>
      <c r="B424" s="72" t="s">
        <v>588</v>
      </c>
      <c r="C424" s="29"/>
      <c r="D424" s="38" t="str">
        <f aca="false">IF(L424=L$22,L$21,IF(M424=M$22,M$21,K424))</f>
        <v>M5</v>
      </c>
      <c r="E424" s="80" t="n">
        <f aca="false">Q424</f>
        <v>1006</v>
      </c>
      <c r="F424" s="23"/>
      <c r="G424" s="75" t="n">
        <f aca="false">R424</f>
        <v>1.9</v>
      </c>
      <c r="H424" s="75" t="n">
        <f aca="false">G424*C424</f>
        <v>0</v>
      </c>
      <c r="I424" s="83" t="s">
        <v>332</v>
      </c>
      <c r="K424" s="76" t="s">
        <v>451</v>
      </c>
      <c r="L424" s="40"/>
      <c r="M424" s="76"/>
      <c r="N424" s="76" t="n">
        <v>1006</v>
      </c>
      <c r="O424" s="77" t="n">
        <f aca="false">IF(AND(L424="",M424=""),N424,"")</f>
        <v>1006</v>
      </c>
      <c r="P424" s="1" t="n">
        <f aca="false">VLOOKUP("CTR"&amp;N424,Cumul_par_Code_tarifaire!B$3:K$1003,2,0)</f>
        <v>0</v>
      </c>
      <c r="Q424" s="1" t="n">
        <f aca="false">IF(L424&lt;&gt;"",L$20,IF(M424&lt;&gt;"",M$20,VLOOKUP("CTR"&amp;N424,Cumul_par_Code_tarifaire!B$3:K$1003,9,0)))</f>
        <v>1006</v>
      </c>
      <c r="R424" s="1" t="n">
        <f aca="false">IF(OR(L424&lt;&gt;"",M424&lt;&gt;""),R$21,VLOOKUP("CTR"&amp;N424,Cumul_par_Code_tarifaire!B$3:K$1003,10,0))</f>
        <v>1.9</v>
      </c>
    </row>
    <row r="425" customFormat="false" ht="12.8" hidden="false" customHeight="false" outlineLevel="0" collapsed="false">
      <c r="A425" s="71" t="s">
        <v>577</v>
      </c>
      <c r="B425" s="72" t="s">
        <v>589</v>
      </c>
      <c r="C425" s="73"/>
      <c r="D425" s="38" t="str">
        <f aca="false">IF(L425=L$22,L$21,IF(M425=M$22,M$21,K425))</f>
        <v>M5</v>
      </c>
      <c r="E425" s="80" t="n">
        <f aca="false">Q425</f>
        <v>1006</v>
      </c>
      <c r="F425" s="23"/>
      <c r="G425" s="75" t="n">
        <f aca="false">R425</f>
        <v>1.9</v>
      </c>
      <c r="H425" s="75" t="n">
        <f aca="false">G425*C425</f>
        <v>0</v>
      </c>
      <c r="I425" s="83" t="s">
        <v>332</v>
      </c>
      <c r="K425" s="76" t="s">
        <v>451</v>
      </c>
      <c r="L425" s="40"/>
      <c r="M425" s="76"/>
      <c r="N425" s="76" t="n">
        <v>1006</v>
      </c>
      <c r="O425" s="77" t="n">
        <f aca="false">IF(AND(L425="",M425=""),N425,"")</f>
        <v>1006</v>
      </c>
      <c r="P425" s="1" t="n">
        <f aca="false">VLOOKUP("CTR"&amp;N425,Cumul_par_Code_tarifaire!B$3:K$1003,2,0)</f>
        <v>0</v>
      </c>
      <c r="Q425" s="1" t="n">
        <f aca="false">IF(L425&lt;&gt;"",L$20,IF(M425&lt;&gt;"",M$20,VLOOKUP("CTR"&amp;N425,Cumul_par_Code_tarifaire!B$3:K$1003,9,0)))</f>
        <v>1006</v>
      </c>
      <c r="R425" s="1" t="n">
        <f aca="false">IF(OR(L425&lt;&gt;"",M425&lt;&gt;""),R$21,VLOOKUP("CTR"&amp;N425,Cumul_par_Code_tarifaire!B$3:K$1003,10,0))</f>
        <v>1.9</v>
      </c>
    </row>
    <row r="426" customFormat="false" ht="12.8" hidden="false" customHeight="false" outlineLevel="0" collapsed="false">
      <c r="A426" s="71" t="s">
        <v>590</v>
      </c>
      <c r="B426" s="72" t="s">
        <v>591</v>
      </c>
      <c r="C426" s="73"/>
      <c r="D426" s="38" t="str">
        <f aca="false">IF(L426=L$22,L$21,IF(M426=M$22,M$21,K426))</f>
        <v>M3</v>
      </c>
      <c r="E426" s="80" t="n">
        <f aca="false">Q426</f>
        <v>1027</v>
      </c>
      <c r="F426" s="21"/>
      <c r="G426" s="75" t="n">
        <f aca="false">R426</f>
        <v>0.35</v>
      </c>
      <c r="H426" s="75" t="n">
        <f aca="false">G426*C426</f>
        <v>0</v>
      </c>
      <c r="I426" s="1" t="s">
        <v>387</v>
      </c>
      <c r="K426" s="76" t="s">
        <v>325</v>
      </c>
      <c r="L426" s="40"/>
      <c r="M426" s="76"/>
      <c r="N426" s="76" t="n">
        <v>1027</v>
      </c>
      <c r="O426" s="77" t="n">
        <f aca="false">IF(AND(L426="",M426=""),N426,"")</f>
        <v>1027</v>
      </c>
      <c r="P426" s="1" t="n">
        <f aca="false">VLOOKUP("CTR"&amp;N426,Cumul_par_Code_tarifaire!B$3:K$1003,2,0)</f>
        <v>0</v>
      </c>
      <c r="Q426" s="1" t="n">
        <f aca="false">IF(L426&lt;&gt;"",L$20,IF(M426&lt;&gt;"",M$20,VLOOKUP("CTR"&amp;N426,Cumul_par_Code_tarifaire!B$3:K$1003,9,0)))</f>
        <v>1027</v>
      </c>
      <c r="R426" s="1" t="n">
        <f aca="false">IF(OR(L426&lt;&gt;"",M426&lt;&gt;""),R$21,VLOOKUP("CTR"&amp;N426,Cumul_par_Code_tarifaire!B$3:K$1003,10,0))</f>
        <v>0.35</v>
      </c>
    </row>
    <row r="427" customFormat="false" ht="12.8" hidden="false" customHeight="false" outlineLevel="0" collapsed="false">
      <c r="A427" s="71" t="s">
        <v>592</v>
      </c>
      <c r="B427" s="72" t="s">
        <v>591</v>
      </c>
      <c r="C427" s="73"/>
      <c r="D427" s="38" t="str">
        <f aca="false">IF(L427=L$22,L$21,IF(M427=M$22,M$21,K427))</f>
        <v>M3</v>
      </c>
      <c r="E427" s="80" t="n">
        <f aca="false">Q427</f>
        <v>1027</v>
      </c>
      <c r="F427" s="21"/>
      <c r="G427" s="75" t="n">
        <f aca="false">R427</f>
        <v>0.35</v>
      </c>
      <c r="H427" s="75" t="n">
        <f aca="false">G427*C427</f>
        <v>0</v>
      </c>
      <c r="I427" s="1" t="s">
        <v>387</v>
      </c>
      <c r="K427" s="76" t="s">
        <v>325</v>
      </c>
      <c r="L427" s="40"/>
      <c r="M427" s="76"/>
      <c r="N427" s="76" t="n">
        <v>1027</v>
      </c>
      <c r="O427" s="77" t="n">
        <f aca="false">IF(AND(L427="",M427=""),N427,"")</f>
        <v>1027</v>
      </c>
      <c r="P427" s="1" t="n">
        <f aca="false">VLOOKUP("CTR"&amp;N427,Cumul_par_Code_tarifaire!B$3:K$1003,2,0)</f>
        <v>0</v>
      </c>
      <c r="Q427" s="1" t="n">
        <f aca="false">IF(L427&lt;&gt;"",L$20,IF(M427&lt;&gt;"",M$20,VLOOKUP("CTR"&amp;N427,Cumul_par_Code_tarifaire!B$3:K$1003,9,0)))</f>
        <v>1027</v>
      </c>
      <c r="R427" s="1" t="n">
        <f aca="false">IF(OR(L427&lt;&gt;"",M427&lt;&gt;""),R$21,VLOOKUP("CTR"&amp;N427,Cumul_par_Code_tarifaire!B$3:K$1003,10,0))</f>
        <v>0.35</v>
      </c>
    </row>
    <row r="428" customFormat="false" ht="12.8" hidden="false" customHeight="false" outlineLevel="0" collapsed="false">
      <c r="A428" s="71" t="s">
        <v>593</v>
      </c>
      <c r="B428" s="72" t="s">
        <v>594</v>
      </c>
      <c r="C428" s="73"/>
      <c r="D428" s="38" t="str">
        <f aca="false">IF(L428=L$22,L$21,IF(M428=M$22,M$21,K428))</f>
        <v>G5</v>
      </c>
      <c r="E428" s="80" t="n">
        <f aca="false">Q428</f>
        <v>1004</v>
      </c>
      <c r="F428" s="21"/>
      <c r="G428" s="75" t="n">
        <f aca="false">R428</f>
        <v>2.3</v>
      </c>
      <c r="H428" s="75" t="n">
        <f aca="false">G428*C428</f>
        <v>0</v>
      </c>
      <c r="I428" s="83" t="s">
        <v>332</v>
      </c>
      <c r="K428" s="76" t="s">
        <v>62</v>
      </c>
      <c r="L428" s="40"/>
      <c r="M428" s="76"/>
      <c r="N428" s="76" t="n">
        <v>1004</v>
      </c>
      <c r="O428" s="77" t="n">
        <f aca="false">IF(AND(L428="",M428=""),N428,"")</f>
        <v>1004</v>
      </c>
      <c r="P428" s="1" t="n">
        <f aca="false">VLOOKUP("CTR"&amp;N428,Cumul_par_Code_tarifaire!B$3:K$1003,2,0)</f>
        <v>0</v>
      </c>
      <c r="Q428" s="1" t="n">
        <f aca="false">IF(L428&lt;&gt;"",L$20,IF(M428&lt;&gt;"",M$20,VLOOKUP("CTR"&amp;N428,Cumul_par_Code_tarifaire!B$3:K$1003,9,0)))</f>
        <v>1004</v>
      </c>
      <c r="R428" s="1" t="n">
        <f aca="false">IF(OR(L428&lt;&gt;"",M428&lt;&gt;""),R$21,VLOOKUP("CTR"&amp;N428,Cumul_par_Code_tarifaire!B$3:K$1003,10,0))</f>
        <v>2.3</v>
      </c>
    </row>
    <row r="429" customFormat="false" ht="12.8" hidden="false" customHeight="false" outlineLevel="0" collapsed="false">
      <c r="A429" s="71" t="s">
        <v>595</v>
      </c>
      <c r="B429" s="72" t="s">
        <v>596</v>
      </c>
      <c r="C429" s="73"/>
      <c r="D429" s="38" t="str">
        <f aca="false">IF(L429=L$22,L$21,IF(M429=M$22,M$21,K429))</f>
        <v>M3</v>
      </c>
      <c r="E429" s="80" t="n">
        <f aca="false">Q429</f>
        <v>1027</v>
      </c>
      <c r="F429" s="21"/>
      <c r="G429" s="75" t="n">
        <f aca="false">R429</f>
        <v>0.35</v>
      </c>
      <c r="H429" s="75" t="n">
        <f aca="false">G429*C429</f>
        <v>0</v>
      </c>
      <c r="I429" s="1" t="s">
        <v>387</v>
      </c>
      <c r="K429" s="76" t="s">
        <v>325</v>
      </c>
      <c r="L429" s="40"/>
      <c r="M429" s="76"/>
      <c r="N429" s="76" t="n">
        <v>1027</v>
      </c>
      <c r="O429" s="77" t="n">
        <f aca="false">IF(AND(L429="",M429=""),N429,"")</f>
        <v>1027</v>
      </c>
      <c r="P429" s="1" t="n">
        <f aca="false">VLOOKUP("CTR"&amp;N429,Cumul_par_Code_tarifaire!B$3:K$1003,2,0)</f>
        <v>0</v>
      </c>
      <c r="Q429" s="1" t="n">
        <f aca="false">IF(L429&lt;&gt;"",L$20,IF(M429&lt;&gt;"",M$20,VLOOKUP("CTR"&amp;N429,Cumul_par_Code_tarifaire!B$3:K$1003,9,0)))</f>
        <v>1027</v>
      </c>
      <c r="R429" s="1" t="n">
        <f aca="false">IF(OR(L429&lt;&gt;"",M429&lt;&gt;""),R$21,VLOOKUP("CTR"&amp;N429,Cumul_par_Code_tarifaire!B$3:K$1003,10,0))</f>
        <v>0.35</v>
      </c>
    </row>
    <row r="430" customFormat="false" ht="12.8" hidden="false" customHeight="false" outlineLevel="0" collapsed="false">
      <c r="A430" s="71" t="s">
        <v>597</v>
      </c>
      <c r="B430" s="72" t="s">
        <v>598</v>
      </c>
      <c r="C430" s="73"/>
      <c r="D430" s="38" t="str">
        <f aca="false">IF(L430=L$22,L$21,IF(M430=M$22,M$21,K430))</f>
        <v>M3</v>
      </c>
      <c r="E430" s="80" t="n">
        <f aca="false">Q430</f>
        <v>1025</v>
      </c>
      <c r="F430" s="21"/>
      <c r="G430" s="75" t="n">
        <f aca="false">R430</f>
        <v>0.6</v>
      </c>
      <c r="H430" s="75" t="n">
        <f aca="false">G430*C430</f>
        <v>0</v>
      </c>
      <c r="I430" s="1" t="s">
        <v>359</v>
      </c>
      <c r="K430" s="76" t="s">
        <v>325</v>
      </c>
      <c r="L430" s="40"/>
      <c r="M430" s="76"/>
      <c r="N430" s="76" t="n">
        <v>1025</v>
      </c>
      <c r="O430" s="77" t="n">
        <f aca="false">IF(AND(L430="",M430=""),N430,"")</f>
        <v>1025</v>
      </c>
      <c r="P430" s="1" t="n">
        <f aca="false">VLOOKUP("CTR"&amp;N430,Cumul_par_Code_tarifaire!B$3:K$1003,2,0)</f>
        <v>0</v>
      </c>
      <c r="Q430" s="1" t="n">
        <f aca="false">IF(L430&lt;&gt;"",L$20,IF(M430&lt;&gt;"",M$20,VLOOKUP("CTR"&amp;N430,Cumul_par_Code_tarifaire!B$3:K$1003,9,0)))</f>
        <v>1025</v>
      </c>
      <c r="R430" s="1" t="n">
        <f aca="false">IF(OR(L430&lt;&gt;"",M430&lt;&gt;""),R$21,VLOOKUP("CTR"&amp;N430,Cumul_par_Code_tarifaire!B$3:K$1003,10,0))</f>
        <v>0.6</v>
      </c>
    </row>
    <row r="431" customFormat="false" ht="12.8" hidden="false" customHeight="false" outlineLevel="0" collapsed="false">
      <c r="A431" s="71" t="s">
        <v>597</v>
      </c>
      <c r="B431" s="72" t="s">
        <v>599</v>
      </c>
      <c r="C431" s="73"/>
      <c r="D431" s="38" t="str">
        <f aca="false">IF(L431=L$22,L$21,IF(M431=M$22,M$21,K431))</f>
        <v>M3</v>
      </c>
      <c r="E431" s="80" t="n">
        <f aca="false">Q431</f>
        <v>1025</v>
      </c>
      <c r="F431" s="21"/>
      <c r="G431" s="75" t="n">
        <f aca="false">R431</f>
        <v>0.6</v>
      </c>
      <c r="H431" s="75" t="n">
        <f aca="false">G431*C431</f>
        <v>0</v>
      </c>
      <c r="I431" s="1" t="s">
        <v>359</v>
      </c>
      <c r="K431" s="76" t="s">
        <v>325</v>
      </c>
      <c r="L431" s="40"/>
      <c r="M431" s="76"/>
      <c r="N431" s="76" t="n">
        <v>1025</v>
      </c>
      <c r="O431" s="77" t="n">
        <f aca="false">IF(AND(L431="",M431=""),N431,"")</f>
        <v>1025</v>
      </c>
      <c r="P431" s="1" t="n">
        <f aca="false">VLOOKUP("CTR"&amp;N431,Cumul_par_Code_tarifaire!B$3:K$1003,2,0)</f>
        <v>0</v>
      </c>
      <c r="Q431" s="1" t="n">
        <f aca="false">IF(L431&lt;&gt;"",L$20,IF(M431&lt;&gt;"",M$20,VLOOKUP("CTR"&amp;N431,Cumul_par_Code_tarifaire!B$3:K$1003,9,0)))</f>
        <v>1025</v>
      </c>
      <c r="R431" s="1" t="n">
        <f aca="false">IF(OR(L431&lt;&gt;"",M431&lt;&gt;""),R$21,VLOOKUP("CTR"&amp;N431,Cumul_par_Code_tarifaire!B$3:K$1003,10,0))</f>
        <v>0.6</v>
      </c>
    </row>
    <row r="432" customFormat="false" ht="12.8" hidden="true" customHeight="false" outlineLevel="0" collapsed="false">
      <c r="A432" s="71" t="s">
        <v>597</v>
      </c>
      <c r="B432" s="72" t="s">
        <v>600</v>
      </c>
      <c r="C432" s="73"/>
      <c r="D432" s="38" t="str">
        <f aca="false">IF(L432=L$22,L$21,IF(M432=M$22,M$21,K432))</f>
        <v>non dispo 2025</v>
      </c>
      <c r="E432" s="80" t="str">
        <f aca="false">Q432</f>
        <v>Nous Consulter</v>
      </c>
      <c r="F432" s="21"/>
      <c r="G432" s="75" t="n">
        <f aca="false">R432</f>
        <v>0</v>
      </c>
      <c r="H432" s="75" t="n">
        <f aca="false">G432*C432</f>
        <v>0</v>
      </c>
      <c r="I432" s="1" t="s">
        <v>359</v>
      </c>
      <c r="K432" s="76" t="s">
        <v>325</v>
      </c>
      <c r="L432" s="40" t="s">
        <v>34</v>
      </c>
      <c r="M432" s="76" t="s">
        <v>35</v>
      </c>
      <c r="N432" s="76" t="n">
        <v>1025</v>
      </c>
      <c r="O432" s="77" t="str">
        <f aca="false">IF(AND(L432="",M432=""),N432,"")</f>
        <v/>
      </c>
      <c r="P432" s="1" t="n">
        <f aca="false">VLOOKUP("CTR"&amp;N432,Cumul_par_Code_tarifaire!B$3:K$1003,2,0)</f>
        <v>0</v>
      </c>
      <c r="Q432" s="1" t="str">
        <f aca="false">IF(L432&lt;&gt;"",L$20,IF(M432&lt;&gt;"",M$20,VLOOKUP("CTR"&amp;N432,Cumul_par_Code_tarifaire!B$3:K$1003,9,0)))</f>
        <v>Nous Consulter</v>
      </c>
      <c r="R432" s="1" t="n">
        <f aca="false">IF(OR(L432&lt;&gt;"",M432&lt;&gt;""),R$21,VLOOKUP("CTR"&amp;N432,Cumul_par_Code_tarifaire!B$3:K$1003,10,0))</f>
        <v>0</v>
      </c>
      <c r="S432" s="1"/>
      <c r="T432" s="5"/>
      <c r="U432" s="5"/>
    </row>
    <row r="433" customFormat="false" ht="12.8" hidden="false" customHeight="false" outlineLevel="0" collapsed="false">
      <c r="A433" s="71" t="s">
        <v>597</v>
      </c>
      <c r="B433" s="72" t="s">
        <v>601</v>
      </c>
      <c r="C433" s="73"/>
      <c r="D433" s="38" t="str">
        <f aca="false">IF(L433=L$22,L$21,IF(M433=M$22,M$21,K433))</f>
        <v>M3</v>
      </c>
      <c r="E433" s="80" t="n">
        <f aca="false">Q433</f>
        <v>1025</v>
      </c>
      <c r="F433" s="21"/>
      <c r="G433" s="75" t="n">
        <f aca="false">R433</f>
        <v>0.6</v>
      </c>
      <c r="H433" s="75" t="n">
        <f aca="false">G433*C433</f>
        <v>0</v>
      </c>
      <c r="I433" s="1" t="s">
        <v>359</v>
      </c>
      <c r="K433" s="76" t="s">
        <v>325</v>
      </c>
      <c r="L433" s="40"/>
      <c r="M433" s="76"/>
      <c r="N433" s="76" t="n">
        <v>1025</v>
      </c>
      <c r="O433" s="77" t="n">
        <f aca="false">IF(AND(L433="",M433=""),N433,"")</f>
        <v>1025</v>
      </c>
      <c r="P433" s="1" t="n">
        <f aca="false">VLOOKUP("CTR"&amp;N433,Cumul_par_Code_tarifaire!B$3:K$1003,2,0)</f>
        <v>0</v>
      </c>
      <c r="Q433" s="1" t="n">
        <f aca="false">IF(L433&lt;&gt;"",L$20,IF(M433&lt;&gt;"",M$20,VLOOKUP("CTR"&amp;N433,Cumul_par_Code_tarifaire!B$3:K$1003,9,0)))</f>
        <v>1025</v>
      </c>
      <c r="R433" s="1" t="n">
        <f aca="false">IF(OR(L433&lt;&gt;"",M433&lt;&gt;""),R$21,VLOOKUP("CTR"&amp;N433,Cumul_par_Code_tarifaire!B$3:K$1003,10,0))</f>
        <v>0.6</v>
      </c>
    </row>
    <row r="434" customFormat="false" ht="22.35" hidden="false" customHeight="false" outlineLevel="0" collapsed="false">
      <c r="A434" s="71" t="s">
        <v>597</v>
      </c>
      <c r="B434" s="72" t="s">
        <v>602</v>
      </c>
      <c r="C434" s="73"/>
      <c r="D434" s="38" t="str">
        <f aca="false">IF(L434=L$22,L$21,IF(M434=M$22,M$21,K434))</f>
        <v>M3</v>
      </c>
      <c r="E434" s="80" t="n">
        <f aca="false">Q434</f>
        <v>1025</v>
      </c>
      <c r="F434" s="21"/>
      <c r="G434" s="75" t="n">
        <f aca="false">R434</f>
        <v>0.6</v>
      </c>
      <c r="H434" s="75" t="n">
        <f aca="false">G434*C434</f>
        <v>0</v>
      </c>
      <c r="I434" s="1" t="s">
        <v>359</v>
      </c>
      <c r="K434" s="76" t="s">
        <v>325</v>
      </c>
      <c r="L434" s="40"/>
      <c r="M434" s="76"/>
      <c r="N434" s="76" t="n">
        <v>1025</v>
      </c>
      <c r="O434" s="77" t="n">
        <f aca="false">IF(AND(L434="",M434=""),N434,"")</f>
        <v>1025</v>
      </c>
      <c r="P434" s="1" t="n">
        <f aca="false">VLOOKUP("CTR"&amp;N434,Cumul_par_Code_tarifaire!B$3:K$1003,2,0)</f>
        <v>0</v>
      </c>
      <c r="Q434" s="1" t="n">
        <f aca="false">IF(L434&lt;&gt;"",L$20,IF(M434&lt;&gt;"",M$20,VLOOKUP("CTR"&amp;N434,Cumul_par_Code_tarifaire!B$3:K$1003,9,0)))</f>
        <v>1025</v>
      </c>
      <c r="R434" s="1" t="n">
        <f aca="false">IF(OR(L434&lt;&gt;"",M434&lt;&gt;""),R$21,VLOOKUP("CTR"&amp;N434,Cumul_par_Code_tarifaire!B$3:K$1003,10,0))</f>
        <v>0.6</v>
      </c>
    </row>
    <row r="435" customFormat="false" ht="12.8" hidden="true" customHeight="false" outlineLevel="0" collapsed="false">
      <c r="A435" s="71" t="s">
        <v>597</v>
      </c>
      <c r="B435" s="72" t="s">
        <v>603</v>
      </c>
      <c r="C435" s="73"/>
      <c r="D435" s="38" t="str">
        <f aca="false">IF(L435=L$22,L$21,IF(M435=M$22,M$21,K435))</f>
        <v>non dispo 2025</v>
      </c>
      <c r="E435" s="80" t="str">
        <f aca="false">Q435</f>
        <v>Nous Consulter</v>
      </c>
      <c r="F435" s="21"/>
      <c r="G435" s="75" t="n">
        <f aca="false">R435</f>
        <v>0</v>
      </c>
      <c r="H435" s="75" t="n">
        <f aca="false">G435*C435</f>
        <v>0</v>
      </c>
      <c r="I435" s="1" t="s">
        <v>359</v>
      </c>
      <c r="K435" s="76" t="s">
        <v>325</v>
      </c>
      <c r="L435" s="40" t="s">
        <v>34</v>
      </c>
      <c r="M435" s="76" t="s">
        <v>35</v>
      </c>
      <c r="N435" s="76" t="n">
        <v>1025</v>
      </c>
      <c r="O435" s="77" t="str">
        <f aca="false">IF(AND(L435="",M435=""),N435,"")</f>
        <v/>
      </c>
      <c r="P435" s="1" t="n">
        <f aca="false">VLOOKUP("CTR"&amp;N435,Cumul_par_Code_tarifaire!B$3:K$1003,2,0)</f>
        <v>0</v>
      </c>
      <c r="Q435" s="1" t="str">
        <f aca="false">IF(L435&lt;&gt;"",L$20,IF(M435&lt;&gt;"",M$20,VLOOKUP("CTR"&amp;N435,Cumul_par_Code_tarifaire!B$3:K$1003,9,0)))</f>
        <v>Nous Consulter</v>
      </c>
      <c r="R435" s="1" t="n">
        <f aca="false">IF(OR(L435&lt;&gt;"",M435&lt;&gt;""),R$21,VLOOKUP("CTR"&amp;N435,Cumul_par_Code_tarifaire!B$3:K$1003,10,0))</f>
        <v>0</v>
      </c>
      <c r="S435" s="1"/>
      <c r="T435" s="5"/>
      <c r="U435" s="5"/>
    </row>
    <row r="436" customFormat="false" ht="12.8" hidden="false" customHeight="false" outlineLevel="0" collapsed="false">
      <c r="A436" s="71" t="s">
        <v>597</v>
      </c>
      <c r="B436" s="72" t="s">
        <v>604</v>
      </c>
      <c r="C436" s="73"/>
      <c r="D436" s="38" t="str">
        <f aca="false">IF(L436=L$22,L$21,IF(M436=M$22,M$21,K436))</f>
        <v>M3</v>
      </c>
      <c r="E436" s="80" t="n">
        <f aca="false">Q436</f>
        <v>1025</v>
      </c>
      <c r="F436" s="21"/>
      <c r="G436" s="75" t="n">
        <f aca="false">R436</f>
        <v>0.6</v>
      </c>
      <c r="H436" s="75" t="n">
        <f aca="false">G436*C436</f>
        <v>0</v>
      </c>
      <c r="I436" s="1" t="s">
        <v>359</v>
      </c>
      <c r="K436" s="76" t="s">
        <v>325</v>
      </c>
      <c r="L436" s="40"/>
      <c r="M436" s="76"/>
      <c r="N436" s="76" t="n">
        <v>1025</v>
      </c>
      <c r="O436" s="77" t="n">
        <f aca="false">IF(AND(L436="",M436=""),N436,"")</f>
        <v>1025</v>
      </c>
      <c r="P436" s="1" t="n">
        <f aca="false">VLOOKUP("CTR"&amp;N436,Cumul_par_Code_tarifaire!B$3:K$1003,2,0)</f>
        <v>0</v>
      </c>
      <c r="Q436" s="1" t="n">
        <f aca="false">IF(L436&lt;&gt;"",L$20,IF(M436&lt;&gt;"",M$20,VLOOKUP("CTR"&amp;N436,Cumul_par_Code_tarifaire!B$3:K$1003,9,0)))</f>
        <v>1025</v>
      </c>
      <c r="R436" s="1" t="n">
        <f aca="false">IF(OR(L436&lt;&gt;"",M436&lt;&gt;""),R$21,VLOOKUP("CTR"&amp;N436,Cumul_par_Code_tarifaire!B$3:K$1003,10,0))</f>
        <v>0.6</v>
      </c>
    </row>
    <row r="437" customFormat="false" ht="12.8" hidden="false" customHeight="false" outlineLevel="0" collapsed="false">
      <c r="A437" s="71" t="s">
        <v>597</v>
      </c>
      <c r="B437" s="72" t="s">
        <v>605</v>
      </c>
      <c r="C437" s="73"/>
      <c r="D437" s="38" t="str">
        <f aca="false">IF(L437=L$22,L$21,IF(M437=M$22,M$21,K437))</f>
        <v>M3</v>
      </c>
      <c r="E437" s="80" t="n">
        <f aca="false">Q437</f>
        <v>1025</v>
      </c>
      <c r="F437" s="21"/>
      <c r="G437" s="75" t="n">
        <f aca="false">R437</f>
        <v>0.6</v>
      </c>
      <c r="H437" s="75" t="n">
        <f aca="false">G437*C437</f>
        <v>0</v>
      </c>
      <c r="I437" s="1" t="s">
        <v>359</v>
      </c>
      <c r="K437" s="76" t="s">
        <v>325</v>
      </c>
      <c r="L437" s="40"/>
      <c r="M437" s="76"/>
      <c r="N437" s="76" t="n">
        <v>1025</v>
      </c>
      <c r="O437" s="77" t="n">
        <f aca="false">IF(AND(L437="",M437=""),N437,"")</f>
        <v>1025</v>
      </c>
      <c r="P437" s="1" t="n">
        <f aca="false">VLOOKUP("CTR"&amp;N437,Cumul_par_Code_tarifaire!B$3:K$1003,2,0)</f>
        <v>0</v>
      </c>
      <c r="Q437" s="1" t="n">
        <f aca="false">IF(L437&lt;&gt;"",L$20,IF(M437&lt;&gt;"",M$20,VLOOKUP("CTR"&amp;N437,Cumul_par_Code_tarifaire!B$3:K$1003,9,0)))</f>
        <v>1025</v>
      </c>
      <c r="R437" s="1" t="n">
        <f aca="false">IF(OR(L437&lt;&gt;"",M437&lt;&gt;""),R$21,VLOOKUP("CTR"&amp;N437,Cumul_par_Code_tarifaire!B$3:K$1003,10,0))</f>
        <v>0.6</v>
      </c>
    </row>
    <row r="438" customFormat="false" ht="12.8" hidden="false" customHeight="false" outlineLevel="0" collapsed="false">
      <c r="A438" s="71" t="s">
        <v>597</v>
      </c>
      <c r="B438" s="72" t="s">
        <v>606</v>
      </c>
      <c r="C438" s="73"/>
      <c r="D438" s="38" t="str">
        <f aca="false">IF(L438=L$22,L$21,IF(M438=M$22,M$21,K438))</f>
        <v>M3</v>
      </c>
      <c r="E438" s="80" t="n">
        <f aca="false">Q438</f>
        <v>1025</v>
      </c>
      <c r="F438" s="21"/>
      <c r="G438" s="75" t="n">
        <f aca="false">R438</f>
        <v>0.6</v>
      </c>
      <c r="H438" s="75" t="n">
        <f aca="false">G438*C438</f>
        <v>0</v>
      </c>
      <c r="I438" s="1" t="s">
        <v>359</v>
      </c>
      <c r="K438" s="76" t="s">
        <v>325</v>
      </c>
      <c r="L438" s="40"/>
      <c r="M438" s="76"/>
      <c r="N438" s="76" t="n">
        <v>1025</v>
      </c>
      <c r="O438" s="77" t="n">
        <f aca="false">IF(AND(L438="",M438=""),N438,"")</f>
        <v>1025</v>
      </c>
      <c r="P438" s="1" t="n">
        <f aca="false">VLOOKUP("CTR"&amp;N438,Cumul_par_Code_tarifaire!B$3:K$1003,2,0)</f>
        <v>0</v>
      </c>
      <c r="Q438" s="1" t="n">
        <f aca="false">IF(L438&lt;&gt;"",L$20,IF(M438&lt;&gt;"",M$20,VLOOKUP("CTR"&amp;N438,Cumul_par_Code_tarifaire!B$3:K$1003,9,0)))</f>
        <v>1025</v>
      </c>
      <c r="R438" s="1" t="n">
        <f aca="false">IF(OR(L438&lt;&gt;"",M438&lt;&gt;""),R$21,VLOOKUP("CTR"&amp;N438,Cumul_par_Code_tarifaire!B$3:K$1003,10,0))</f>
        <v>0.6</v>
      </c>
    </row>
    <row r="439" customFormat="false" ht="12.8" hidden="false" customHeight="false" outlineLevel="0" collapsed="false">
      <c r="A439" s="71" t="s">
        <v>597</v>
      </c>
      <c r="B439" s="72" t="s">
        <v>607</v>
      </c>
      <c r="C439" s="73"/>
      <c r="D439" s="38" t="str">
        <f aca="false">IF(L439=L$22,L$21,IF(M439=M$22,M$21,K439))</f>
        <v>M3</v>
      </c>
      <c r="E439" s="80" t="n">
        <f aca="false">Q439</f>
        <v>1025</v>
      </c>
      <c r="F439" s="21"/>
      <c r="G439" s="75" t="n">
        <f aca="false">R439</f>
        <v>0.6</v>
      </c>
      <c r="H439" s="75" t="n">
        <f aca="false">G439*C439</f>
        <v>0</v>
      </c>
      <c r="I439" s="1" t="s">
        <v>359</v>
      </c>
      <c r="K439" s="76" t="s">
        <v>325</v>
      </c>
      <c r="L439" s="40"/>
      <c r="M439" s="76"/>
      <c r="N439" s="76" t="n">
        <v>1025</v>
      </c>
      <c r="O439" s="77" t="n">
        <f aca="false">IF(AND(L439="",M439=""),N439,"")</f>
        <v>1025</v>
      </c>
      <c r="P439" s="1" t="n">
        <f aca="false">VLOOKUP("CTR"&amp;N439,Cumul_par_Code_tarifaire!B$3:K$1003,2,0)</f>
        <v>0</v>
      </c>
      <c r="Q439" s="1" t="n">
        <f aca="false">IF(L439&lt;&gt;"",L$20,IF(M439&lt;&gt;"",M$20,VLOOKUP("CTR"&amp;N439,Cumul_par_Code_tarifaire!B$3:K$1003,9,0)))</f>
        <v>1025</v>
      </c>
      <c r="R439" s="1" t="n">
        <f aca="false">IF(OR(L439&lt;&gt;"",M439&lt;&gt;""),R$21,VLOOKUP("CTR"&amp;N439,Cumul_par_Code_tarifaire!B$3:K$1003,10,0))</f>
        <v>0.6</v>
      </c>
    </row>
    <row r="440" customFormat="false" ht="12.8" hidden="false" customHeight="false" outlineLevel="0" collapsed="false">
      <c r="A440" s="71" t="s">
        <v>597</v>
      </c>
      <c r="B440" s="72" t="s">
        <v>608</v>
      </c>
      <c r="C440" s="73"/>
      <c r="D440" s="38" t="str">
        <f aca="false">IF(L440=L$22,L$21,IF(M440=M$22,M$21,K440))</f>
        <v>M3</v>
      </c>
      <c r="E440" s="80" t="n">
        <f aca="false">Q440</f>
        <v>1025</v>
      </c>
      <c r="F440" s="21"/>
      <c r="G440" s="75" t="n">
        <f aca="false">R440</f>
        <v>0.6</v>
      </c>
      <c r="H440" s="75" t="n">
        <f aca="false">G440*C440</f>
        <v>0</v>
      </c>
      <c r="I440" s="1" t="s">
        <v>359</v>
      </c>
      <c r="K440" s="76" t="s">
        <v>325</v>
      </c>
      <c r="L440" s="40"/>
      <c r="M440" s="76"/>
      <c r="N440" s="76" t="n">
        <v>1025</v>
      </c>
      <c r="O440" s="77" t="n">
        <f aca="false">IF(AND(L440="",M440=""),N440,"")</f>
        <v>1025</v>
      </c>
      <c r="P440" s="1" t="n">
        <f aca="false">VLOOKUP("CTR"&amp;N440,Cumul_par_Code_tarifaire!B$3:K$1003,2,0)</f>
        <v>0</v>
      </c>
      <c r="Q440" s="1" t="n">
        <f aca="false">IF(L440&lt;&gt;"",L$20,IF(M440&lt;&gt;"",M$20,VLOOKUP("CTR"&amp;N440,Cumul_par_Code_tarifaire!B$3:K$1003,9,0)))</f>
        <v>1025</v>
      </c>
      <c r="R440" s="1" t="n">
        <f aca="false">IF(OR(L440&lt;&gt;"",M440&lt;&gt;""),R$21,VLOOKUP("CTR"&amp;N440,Cumul_par_Code_tarifaire!B$3:K$1003,10,0))</f>
        <v>0.6</v>
      </c>
    </row>
    <row r="441" customFormat="false" ht="12.8" hidden="false" customHeight="false" outlineLevel="0" collapsed="false">
      <c r="A441" s="71" t="s">
        <v>597</v>
      </c>
      <c r="B441" s="72" t="s">
        <v>609</v>
      </c>
      <c r="C441" s="73"/>
      <c r="D441" s="38" t="str">
        <f aca="false">IF(L441=L$22,L$21,IF(M441=M$22,M$21,K441))</f>
        <v>M3</v>
      </c>
      <c r="E441" s="80" t="n">
        <f aca="false">Q441</f>
        <v>1025</v>
      </c>
      <c r="F441" s="21"/>
      <c r="G441" s="75" t="n">
        <f aca="false">R441</f>
        <v>0.6</v>
      </c>
      <c r="H441" s="75" t="n">
        <f aca="false">G441*C441</f>
        <v>0</v>
      </c>
      <c r="I441" s="1" t="s">
        <v>359</v>
      </c>
      <c r="K441" s="76" t="s">
        <v>325</v>
      </c>
      <c r="L441" s="40"/>
      <c r="M441" s="76"/>
      <c r="N441" s="76" t="n">
        <v>1025</v>
      </c>
      <c r="O441" s="77" t="n">
        <f aca="false">IF(AND(L441="",M441=""),N441,"")</f>
        <v>1025</v>
      </c>
      <c r="P441" s="1" t="n">
        <f aca="false">VLOOKUP("CTR"&amp;N441,Cumul_par_Code_tarifaire!B$3:K$1003,2,0)</f>
        <v>0</v>
      </c>
      <c r="Q441" s="1" t="n">
        <f aca="false">IF(L441&lt;&gt;"",L$20,IF(M441&lt;&gt;"",M$20,VLOOKUP("CTR"&amp;N441,Cumul_par_Code_tarifaire!B$3:K$1003,9,0)))</f>
        <v>1025</v>
      </c>
      <c r="R441" s="1" t="n">
        <f aca="false">IF(OR(L441&lt;&gt;"",M441&lt;&gt;""),R$21,VLOOKUP("CTR"&amp;N441,Cumul_par_Code_tarifaire!B$3:K$1003,10,0))</f>
        <v>0.6</v>
      </c>
    </row>
    <row r="442" customFormat="false" ht="12.8" hidden="false" customHeight="false" outlineLevel="0" collapsed="false">
      <c r="A442" s="71" t="s">
        <v>597</v>
      </c>
      <c r="B442" s="72" t="s">
        <v>610</v>
      </c>
      <c r="C442" s="73"/>
      <c r="D442" s="38" t="str">
        <f aca="false">IF(L442=L$22,L$21,IF(M442=M$22,M$21,K442))</f>
        <v>M3</v>
      </c>
      <c r="E442" s="80" t="n">
        <f aca="false">Q442</f>
        <v>1025</v>
      </c>
      <c r="F442" s="21"/>
      <c r="G442" s="75" t="n">
        <f aca="false">R442</f>
        <v>0.6</v>
      </c>
      <c r="H442" s="75" t="n">
        <f aca="false">G442*C442</f>
        <v>0</v>
      </c>
      <c r="I442" s="1" t="s">
        <v>359</v>
      </c>
      <c r="K442" s="76" t="s">
        <v>325</v>
      </c>
      <c r="L442" s="40"/>
      <c r="M442" s="76"/>
      <c r="N442" s="76" t="n">
        <v>1025</v>
      </c>
      <c r="O442" s="77" t="n">
        <f aca="false">IF(AND(L442="",M442=""),N442,"")</f>
        <v>1025</v>
      </c>
      <c r="P442" s="1" t="n">
        <f aca="false">VLOOKUP("CTR"&amp;N442,Cumul_par_Code_tarifaire!B$3:K$1003,2,0)</f>
        <v>0</v>
      </c>
      <c r="Q442" s="1" t="n">
        <f aca="false">IF(L442&lt;&gt;"",L$20,IF(M442&lt;&gt;"",M$20,VLOOKUP("CTR"&amp;N442,Cumul_par_Code_tarifaire!B$3:K$1003,9,0)))</f>
        <v>1025</v>
      </c>
      <c r="R442" s="1" t="n">
        <f aca="false">IF(OR(L442&lt;&gt;"",M442&lt;&gt;""),R$21,VLOOKUP("CTR"&amp;N442,Cumul_par_Code_tarifaire!B$3:K$1003,10,0))</f>
        <v>0.6</v>
      </c>
    </row>
    <row r="443" customFormat="false" ht="12.8" hidden="false" customHeight="false" outlineLevel="0" collapsed="false">
      <c r="A443" s="71" t="s">
        <v>597</v>
      </c>
      <c r="B443" s="72" t="s">
        <v>611</v>
      </c>
      <c r="C443" s="73"/>
      <c r="D443" s="38" t="str">
        <f aca="false">IF(L443=L$22,L$21,IF(M443=M$22,M$21,K443))</f>
        <v>M3</v>
      </c>
      <c r="E443" s="80" t="n">
        <f aca="false">Q443</f>
        <v>1025</v>
      </c>
      <c r="F443" s="21"/>
      <c r="G443" s="75" t="n">
        <f aca="false">R443</f>
        <v>0.6</v>
      </c>
      <c r="H443" s="75" t="n">
        <f aca="false">G443*C443</f>
        <v>0</v>
      </c>
      <c r="I443" s="1" t="s">
        <v>359</v>
      </c>
      <c r="K443" s="76" t="s">
        <v>325</v>
      </c>
      <c r="L443" s="40"/>
      <c r="M443" s="76"/>
      <c r="N443" s="76" t="n">
        <v>1025</v>
      </c>
      <c r="O443" s="77" t="n">
        <f aca="false">IF(AND(L443="",M443=""),N443,"")</f>
        <v>1025</v>
      </c>
      <c r="P443" s="1" t="n">
        <f aca="false">VLOOKUP("CTR"&amp;N443,Cumul_par_Code_tarifaire!B$3:K$1003,2,0)</f>
        <v>0</v>
      </c>
      <c r="Q443" s="1" t="n">
        <f aca="false">IF(L443&lt;&gt;"",L$20,IF(M443&lt;&gt;"",M$20,VLOOKUP("CTR"&amp;N443,Cumul_par_Code_tarifaire!B$3:K$1003,9,0)))</f>
        <v>1025</v>
      </c>
      <c r="R443" s="1" t="n">
        <f aca="false">IF(OR(L443&lt;&gt;"",M443&lt;&gt;""),R$21,VLOOKUP("CTR"&amp;N443,Cumul_par_Code_tarifaire!B$3:K$1003,10,0))</f>
        <v>0.6</v>
      </c>
    </row>
    <row r="444" customFormat="false" ht="12.8" hidden="false" customHeight="false" outlineLevel="0" collapsed="false">
      <c r="A444" s="71" t="s">
        <v>597</v>
      </c>
      <c r="B444" s="72" t="s">
        <v>612</v>
      </c>
      <c r="C444" s="73"/>
      <c r="D444" s="38" t="str">
        <f aca="false">IF(L444=L$22,L$21,IF(M444=M$22,M$21,K444))</f>
        <v>M3</v>
      </c>
      <c r="E444" s="80" t="n">
        <f aca="false">Q444</f>
        <v>1025</v>
      </c>
      <c r="F444" s="21"/>
      <c r="G444" s="75" t="n">
        <f aca="false">R444</f>
        <v>0.6</v>
      </c>
      <c r="H444" s="75" t="n">
        <f aca="false">G444*C444</f>
        <v>0</v>
      </c>
      <c r="I444" s="1" t="s">
        <v>359</v>
      </c>
      <c r="K444" s="76" t="s">
        <v>325</v>
      </c>
      <c r="L444" s="40"/>
      <c r="M444" s="76"/>
      <c r="N444" s="76" t="n">
        <v>1025</v>
      </c>
      <c r="O444" s="77" t="n">
        <f aca="false">IF(AND(L444="",M444=""),N444,"")</f>
        <v>1025</v>
      </c>
      <c r="P444" s="1" t="n">
        <f aca="false">VLOOKUP("CTR"&amp;N444,Cumul_par_Code_tarifaire!B$3:K$1003,2,0)</f>
        <v>0</v>
      </c>
      <c r="Q444" s="1" t="n">
        <f aca="false">IF(L444&lt;&gt;"",L$20,IF(M444&lt;&gt;"",M$20,VLOOKUP("CTR"&amp;N444,Cumul_par_Code_tarifaire!B$3:K$1003,9,0)))</f>
        <v>1025</v>
      </c>
      <c r="R444" s="1" t="n">
        <f aca="false">IF(OR(L444&lt;&gt;"",M444&lt;&gt;""),R$21,VLOOKUP("CTR"&amp;N444,Cumul_par_Code_tarifaire!B$3:K$1003,10,0))</f>
        <v>0.6</v>
      </c>
    </row>
    <row r="445" customFormat="false" ht="12.8" hidden="false" customHeight="false" outlineLevel="0" collapsed="false">
      <c r="A445" s="71" t="s">
        <v>597</v>
      </c>
      <c r="B445" s="72" t="s">
        <v>613</v>
      </c>
      <c r="C445" s="73"/>
      <c r="D445" s="38" t="str">
        <f aca="false">IF(L445=L$22,L$21,IF(M445=M$22,M$21,K445))</f>
        <v>M3</v>
      </c>
      <c r="E445" s="80" t="n">
        <f aca="false">Q445</f>
        <v>1025</v>
      </c>
      <c r="F445" s="21"/>
      <c r="G445" s="75" t="n">
        <f aca="false">R445</f>
        <v>0.6</v>
      </c>
      <c r="H445" s="75" t="n">
        <f aca="false">G445*C445</f>
        <v>0</v>
      </c>
      <c r="I445" s="1" t="s">
        <v>359</v>
      </c>
      <c r="K445" s="76" t="s">
        <v>325</v>
      </c>
      <c r="L445" s="40"/>
      <c r="M445" s="76"/>
      <c r="N445" s="76" t="n">
        <v>1025</v>
      </c>
      <c r="O445" s="77" t="n">
        <f aca="false">IF(AND(L445="",M445=""),N445,"")</f>
        <v>1025</v>
      </c>
      <c r="P445" s="1" t="n">
        <f aca="false">VLOOKUP("CTR"&amp;N445,Cumul_par_Code_tarifaire!B$3:K$1003,2,0)</f>
        <v>0</v>
      </c>
      <c r="Q445" s="1" t="n">
        <f aca="false">IF(L445&lt;&gt;"",L$20,IF(M445&lt;&gt;"",M$20,VLOOKUP("CTR"&amp;N445,Cumul_par_Code_tarifaire!B$3:K$1003,9,0)))</f>
        <v>1025</v>
      </c>
      <c r="R445" s="1" t="n">
        <f aca="false">IF(OR(L445&lt;&gt;"",M445&lt;&gt;""),R$21,VLOOKUP("CTR"&amp;N445,Cumul_par_Code_tarifaire!B$3:K$1003,10,0))</f>
        <v>0.6</v>
      </c>
    </row>
    <row r="446" customFormat="false" ht="12.8" hidden="false" customHeight="false" outlineLevel="0" collapsed="false">
      <c r="A446" s="71" t="s">
        <v>597</v>
      </c>
      <c r="B446" s="72" t="s">
        <v>614</v>
      </c>
      <c r="C446" s="73"/>
      <c r="D446" s="38" t="str">
        <f aca="false">IF(L446=L$22,L$21,IF(M446=M$22,M$21,K446))</f>
        <v>M3</v>
      </c>
      <c r="E446" s="80" t="n">
        <f aca="false">Q446</f>
        <v>1025</v>
      </c>
      <c r="F446" s="21"/>
      <c r="G446" s="75" t="n">
        <f aca="false">R446</f>
        <v>0.6</v>
      </c>
      <c r="H446" s="75" t="n">
        <f aca="false">G446*C446</f>
        <v>0</v>
      </c>
      <c r="I446" s="1" t="s">
        <v>359</v>
      </c>
      <c r="K446" s="76" t="s">
        <v>325</v>
      </c>
      <c r="L446" s="40"/>
      <c r="M446" s="76"/>
      <c r="N446" s="76" t="n">
        <v>1025</v>
      </c>
      <c r="O446" s="77" t="n">
        <f aca="false">IF(AND(L446="",M446=""),N446,"")</f>
        <v>1025</v>
      </c>
      <c r="P446" s="1" t="n">
        <f aca="false">VLOOKUP("CTR"&amp;N446,Cumul_par_Code_tarifaire!B$3:K$1003,2,0)</f>
        <v>0</v>
      </c>
      <c r="Q446" s="1" t="n">
        <f aca="false">IF(L446&lt;&gt;"",L$20,IF(M446&lt;&gt;"",M$20,VLOOKUP("CTR"&amp;N446,Cumul_par_Code_tarifaire!B$3:K$1003,9,0)))</f>
        <v>1025</v>
      </c>
      <c r="R446" s="1" t="n">
        <f aca="false">IF(OR(L446&lt;&gt;"",M446&lt;&gt;""),R$21,VLOOKUP("CTR"&amp;N446,Cumul_par_Code_tarifaire!B$3:K$1003,10,0))</f>
        <v>0.6</v>
      </c>
    </row>
    <row r="447" customFormat="false" ht="12.8" hidden="false" customHeight="false" outlineLevel="0" collapsed="false">
      <c r="A447" s="71" t="s">
        <v>615</v>
      </c>
      <c r="B447" s="72" t="s">
        <v>616</v>
      </c>
      <c r="C447" s="73"/>
      <c r="D447" s="38" t="str">
        <f aca="false">IF(L447=L$22,L$21,IF(M447=M$22,M$21,K447))</f>
        <v>M3</v>
      </c>
      <c r="E447" s="80" t="n">
        <f aca="false">Q447</f>
        <v>1025</v>
      </c>
      <c r="F447" s="21"/>
      <c r="G447" s="75" t="n">
        <f aca="false">R447</f>
        <v>0.6</v>
      </c>
      <c r="H447" s="75" t="n">
        <f aca="false">G447*C447</f>
        <v>0</v>
      </c>
      <c r="I447" s="1" t="s">
        <v>359</v>
      </c>
      <c r="K447" s="76" t="s">
        <v>325</v>
      </c>
      <c r="L447" s="40"/>
      <c r="M447" s="76"/>
      <c r="N447" s="76" t="n">
        <v>1025</v>
      </c>
      <c r="O447" s="77" t="n">
        <f aca="false">IF(AND(L447="",M447=""),N447,"")</f>
        <v>1025</v>
      </c>
      <c r="P447" s="1" t="n">
        <f aca="false">VLOOKUP("CTR"&amp;N447,Cumul_par_Code_tarifaire!B$3:K$1003,2,0)</f>
        <v>0</v>
      </c>
      <c r="Q447" s="1" t="n">
        <f aca="false">IF(L447&lt;&gt;"",L$20,IF(M447&lt;&gt;"",M$20,VLOOKUP("CTR"&amp;N447,Cumul_par_Code_tarifaire!B$3:K$1003,9,0)))</f>
        <v>1025</v>
      </c>
      <c r="R447" s="1" t="n">
        <f aca="false">IF(OR(L447&lt;&gt;"",M447&lt;&gt;""),R$21,VLOOKUP("CTR"&amp;N447,Cumul_par_Code_tarifaire!B$3:K$1003,10,0))</f>
        <v>0.6</v>
      </c>
    </row>
    <row r="448" customFormat="false" ht="12.8" hidden="false" customHeight="false" outlineLevel="0" collapsed="false">
      <c r="A448" s="71" t="s">
        <v>615</v>
      </c>
      <c r="B448" s="72" t="s">
        <v>617</v>
      </c>
      <c r="C448" s="73"/>
      <c r="D448" s="38" t="str">
        <f aca="false">IF(L448=L$22,L$21,IF(M448=M$22,M$21,K448))</f>
        <v>M3</v>
      </c>
      <c r="E448" s="80" t="n">
        <f aca="false">Q448</f>
        <v>1025</v>
      </c>
      <c r="F448" s="21"/>
      <c r="G448" s="75" t="n">
        <f aca="false">R448</f>
        <v>0.6</v>
      </c>
      <c r="H448" s="75" t="n">
        <f aca="false">G448*C448</f>
        <v>0</v>
      </c>
      <c r="I448" s="1" t="s">
        <v>359</v>
      </c>
      <c r="K448" s="76" t="s">
        <v>325</v>
      </c>
      <c r="L448" s="40"/>
      <c r="M448" s="76"/>
      <c r="N448" s="76" t="n">
        <v>1025</v>
      </c>
      <c r="O448" s="77" t="n">
        <f aca="false">IF(AND(L448="",M448=""),N448,"")</f>
        <v>1025</v>
      </c>
      <c r="P448" s="1" t="n">
        <f aca="false">VLOOKUP("CTR"&amp;N448,Cumul_par_Code_tarifaire!B$3:K$1003,2,0)</f>
        <v>0</v>
      </c>
      <c r="Q448" s="1" t="n">
        <f aca="false">IF(L448&lt;&gt;"",L$20,IF(M448&lt;&gt;"",M$20,VLOOKUP("CTR"&amp;N448,Cumul_par_Code_tarifaire!B$3:K$1003,9,0)))</f>
        <v>1025</v>
      </c>
      <c r="R448" s="1" t="n">
        <f aca="false">IF(OR(L448&lt;&gt;"",M448&lt;&gt;""),R$21,VLOOKUP("CTR"&amp;N448,Cumul_par_Code_tarifaire!B$3:K$1003,10,0))</f>
        <v>0.6</v>
      </c>
    </row>
    <row r="449" customFormat="false" ht="22.35" hidden="false" customHeight="false" outlineLevel="0" collapsed="false">
      <c r="A449" s="71" t="s">
        <v>618</v>
      </c>
      <c r="B449" s="72" t="s">
        <v>619</v>
      </c>
      <c r="C449" s="73"/>
      <c r="D449" s="38" t="str">
        <f aca="false">IF(L449=L$22,L$21,IF(M449=M$22,M$21,K449))</f>
        <v>M3</v>
      </c>
      <c r="E449" s="80" t="n">
        <f aca="false">Q449</f>
        <v>1025</v>
      </c>
      <c r="F449" s="21"/>
      <c r="G449" s="75" t="n">
        <f aca="false">R449</f>
        <v>0.6</v>
      </c>
      <c r="H449" s="75" t="n">
        <f aca="false">G449*C449</f>
        <v>0</v>
      </c>
      <c r="I449" s="1" t="s">
        <v>359</v>
      </c>
      <c r="K449" s="76" t="s">
        <v>325</v>
      </c>
      <c r="L449" s="40"/>
      <c r="M449" s="76"/>
      <c r="N449" s="76" t="n">
        <v>1025</v>
      </c>
      <c r="O449" s="77" t="n">
        <f aca="false">IF(AND(L449="",M449=""),N449,"")</f>
        <v>1025</v>
      </c>
      <c r="P449" s="1" t="n">
        <f aca="false">VLOOKUP("CTR"&amp;N449,Cumul_par_Code_tarifaire!B$3:K$1003,2,0)</f>
        <v>0</v>
      </c>
      <c r="Q449" s="1" t="n">
        <f aca="false">IF(L449&lt;&gt;"",L$20,IF(M449&lt;&gt;"",M$20,VLOOKUP("CTR"&amp;N449,Cumul_par_Code_tarifaire!B$3:K$1003,9,0)))</f>
        <v>1025</v>
      </c>
      <c r="R449" s="1" t="n">
        <f aca="false">IF(OR(L449&lt;&gt;"",M449&lt;&gt;""),R$21,VLOOKUP("CTR"&amp;N449,Cumul_par_Code_tarifaire!B$3:K$1003,10,0))</f>
        <v>0.6</v>
      </c>
    </row>
    <row r="450" customFormat="false" ht="12.8" hidden="false" customHeight="false" outlineLevel="0" collapsed="false">
      <c r="A450" s="71" t="s">
        <v>620</v>
      </c>
      <c r="B450" s="72" t="s">
        <v>621</v>
      </c>
      <c r="C450" s="73"/>
      <c r="D450" s="38" t="str">
        <f aca="false">IF(L450=L$22,L$21,IF(M450=M$22,M$21,K450))</f>
        <v>M3</v>
      </c>
      <c r="E450" s="80" t="n">
        <f aca="false">Q450</f>
        <v>1025</v>
      </c>
      <c r="F450" s="21"/>
      <c r="G450" s="75" t="n">
        <f aca="false">R450</f>
        <v>0.6</v>
      </c>
      <c r="H450" s="75" t="n">
        <f aca="false">G450*C450</f>
        <v>0</v>
      </c>
      <c r="I450" s="1" t="s">
        <v>359</v>
      </c>
      <c r="K450" s="76" t="s">
        <v>325</v>
      </c>
      <c r="L450" s="40"/>
      <c r="M450" s="76"/>
      <c r="N450" s="76" t="n">
        <v>1025</v>
      </c>
      <c r="O450" s="77" t="n">
        <f aca="false">IF(AND(L450="",M450=""),N450,"")</f>
        <v>1025</v>
      </c>
      <c r="P450" s="1" t="n">
        <f aca="false">VLOOKUP("CTR"&amp;N450,Cumul_par_Code_tarifaire!B$3:K$1003,2,0)</f>
        <v>0</v>
      </c>
      <c r="Q450" s="1" t="n">
        <f aca="false">IF(L450&lt;&gt;"",L$20,IF(M450&lt;&gt;"",M$20,VLOOKUP("CTR"&amp;N450,Cumul_par_Code_tarifaire!B$3:K$1003,9,0)))</f>
        <v>1025</v>
      </c>
      <c r="R450" s="1" t="n">
        <f aca="false">IF(OR(L450&lt;&gt;"",M450&lt;&gt;""),R$21,VLOOKUP("CTR"&amp;N450,Cumul_par_Code_tarifaire!B$3:K$1003,10,0))</f>
        <v>0.6</v>
      </c>
    </row>
    <row r="451" customFormat="false" ht="12.8" hidden="false" customHeight="false" outlineLevel="0" collapsed="false">
      <c r="A451" s="71" t="s">
        <v>622</v>
      </c>
      <c r="B451" s="72" t="s">
        <v>623</v>
      </c>
      <c r="C451" s="73"/>
      <c r="D451" s="38" t="str">
        <f aca="false">IF(L451=L$22,L$21,IF(M451=M$22,M$21,K451))</f>
        <v>G5</v>
      </c>
      <c r="E451" s="80" t="n">
        <f aca="false">Q451</f>
        <v>1004</v>
      </c>
      <c r="F451" s="21"/>
      <c r="G451" s="75" t="n">
        <f aca="false">R451</f>
        <v>2.3</v>
      </c>
      <c r="H451" s="75" t="n">
        <f aca="false">G451*C451</f>
        <v>0</v>
      </c>
      <c r="I451" s="83" t="s">
        <v>332</v>
      </c>
      <c r="K451" s="76" t="s">
        <v>62</v>
      </c>
      <c r="L451" s="40"/>
      <c r="M451" s="76"/>
      <c r="N451" s="76" t="n">
        <v>1004</v>
      </c>
      <c r="O451" s="77" t="n">
        <f aca="false">IF(AND(L451="",M451=""),N451,"")</f>
        <v>1004</v>
      </c>
      <c r="P451" s="1" t="n">
        <f aca="false">VLOOKUP("CTR"&amp;N451,Cumul_par_Code_tarifaire!B$3:K$1003,2,0)</f>
        <v>0</v>
      </c>
      <c r="Q451" s="1" t="n">
        <f aca="false">IF(L451&lt;&gt;"",L$20,IF(M451&lt;&gt;"",M$20,VLOOKUP("CTR"&amp;N451,Cumul_par_Code_tarifaire!B$3:K$1003,9,0)))</f>
        <v>1004</v>
      </c>
      <c r="R451" s="1" t="n">
        <f aca="false">IF(OR(L451&lt;&gt;"",M451&lt;&gt;""),R$21,VLOOKUP("CTR"&amp;N451,Cumul_par_Code_tarifaire!B$3:K$1003,10,0))</f>
        <v>2.3</v>
      </c>
    </row>
    <row r="452" customFormat="false" ht="12.8" hidden="false" customHeight="false" outlineLevel="0" collapsed="false">
      <c r="A452" s="71" t="s">
        <v>624</v>
      </c>
      <c r="B452" s="72" t="s">
        <v>625</v>
      </c>
      <c r="C452" s="73"/>
      <c r="D452" s="38" t="str">
        <f aca="false">IF(L452=L$22,L$21,IF(M452=M$22,M$21,K452))</f>
        <v>M5</v>
      </c>
      <c r="E452" s="80" t="n">
        <f aca="false">Q452</f>
        <v>1006</v>
      </c>
      <c r="F452" s="23"/>
      <c r="G452" s="75" t="n">
        <f aca="false">R452</f>
        <v>1.9</v>
      </c>
      <c r="H452" s="75" t="n">
        <f aca="false">G452*C452</f>
        <v>0</v>
      </c>
      <c r="I452" s="83" t="s">
        <v>332</v>
      </c>
      <c r="K452" s="76" t="s">
        <v>451</v>
      </c>
      <c r="L452" s="40"/>
      <c r="M452" s="76"/>
      <c r="N452" s="76" t="n">
        <v>1006</v>
      </c>
      <c r="O452" s="77" t="n">
        <f aca="false">IF(AND(L452="",M452=""),N452,"")</f>
        <v>1006</v>
      </c>
      <c r="P452" s="1" t="n">
        <f aca="false">VLOOKUP("CTR"&amp;N452,Cumul_par_Code_tarifaire!B$3:K$1003,2,0)</f>
        <v>0</v>
      </c>
      <c r="Q452" s="1" t="n">
        <f aca="false">IF(L452&lt;&gt;"",L$20,IF(M452&lt;&gt;"",M$20,VLOOKUP("CTR"&amp;N452,Cumul_par_Code_tarifaire!B$3:K$1003,9,0)))</f>
        <v>1006</v>
      </c>
      <c r="R452" s="1" t="n">
        <f aca="false">IF(OR(L452&lt;&gt;"",M452&lt;&gt;""),R$21,VLOOKUP("CTR"&amp;N452,Cumul_par_Code_tarifaire!B$3:K$1003,10,0))</f>
        <v>1.9</v>
      </c>
    </row>
    <row r="453" customFormat="false" ht="12.8" hidden="false" customHeight="false" outlineLevel="0" collapsed="false">
      <c r="A453" s="71" t="s">
        <v>624</v>
      </c>
      <c r="B453" s="72" t="s">
        <v>626</v>
      </c>
      <c r="C453" s="29"/>
      <c r="D453" s="38" t="str">
        <f aca="false">IF(L453=L$22,L$21,IF(M453=M$22,M$21,K453))</f>
        <v>M5</v>
      </c>
      <c r="E453" s="80" t="n">
        <f aca="false">Q453</f>
        <v>1006</v>
      </c>
      <c r="F453" s="23"/>
      <c r="G453" s="75" t="n">
        <f aca="false">R453</f>
        <v>1.9</v>
      </c>
      <c r="H453" s="75" t="n">
        <f aca="false">G453*C453</f>
        <v>0</v>
      </c>
      <c r="I453" s="83" t="s">
        <v>332</v>
      </c>
      <c r="K453" s="76" t="s">
        <v>451</v>
      </c>
      <c r="L453" s="40"/>
      <c r="M453" s="76"/>
      <c r="N453" s="76" t="n">
        <v>1006</v>
      </c>
      <c r="O453" s="77" t="n">
        <f aca="false">IF(AND(L453="",M453=""),N453,"")</f>
        <v>1006</v>
      </c>
      <c r="P453" s="1" t="n">
        <f aca="false">VLOOKUP("CTR"&amp;N453,Cumul_par_Code_tarifaire!B$3:K$1003,2,0)</f>
        <v>0</v>
      </c>
      <c r="Q453" s="1" t="n">
        <f aca="false">IF(L453&lt;&gt;"",L$20,IF(M453&lt;&gt;"",M$20,VLOOKUP("CTR"&amp;N453,Cumul_par_Code_tarifaire!B$3:K$1003,9,0)))</f>
        <v>1006</v>
      </c>
      <c r="R453" s="1" t="n">
        <f aca="false">IF(OR(L453&lt;&gt;"",M453&lt;&gt;""),R$21,VLOOKUP("CTR"&amp;N453,Cumul_par_Code_tarifaire!B$3:K$1003,10,0))</f>
        <v>1.9</v>
      </c>
    </row>
    <row r="454" customFormat="false" ht="12.8" hidden="false" customHeight="false" outlineLevel="0" collapsed="false">
      <c r="A454" s="71" t="s">
        <v>624</v>
      </c>
      <c r="B454" s="72" t="s">
        <v>627</v>
      </c>
      <c r="C454" s="29"/>
      <c r="D454" s="38" t="str">
        <f aca="false">IF(L454=L$22,L$21,IF(M454=M$22,M$21,K454))</f>
        <v>M5</v>
      </c>
      <c r="E454" s="80" t="n">
        <f aca="false">Q454</f>
        <v>1006</v>
      </c>
      <c r="F454" s="23"/>
      <c r="G454" s="75" t="n">
        <f aca="false">R454</f>
        <v>1.9</v>
      </c>
      <c r="H454" s="75" t="n">
        <f aca="false">G454*C454</f>
        <v>0</v>
      </c>
      <c r="I454" s="83" t="s">
        <v>332</v>
      </c>
      <c r="K454" s="76" t="s">
        <v>451</v>
      </c>
      <c r="L454" s="40"/>
      <c r="M454" s="76"/>
      <c r="N454" s="76" t="n">
        <v>1006</v>
      </c>
      <c r="O454" s="77" t="n">
        <f aca="false">IF(AND(L454="",M454=""),N454,"")</f>
        <v>1006</v>
      </c>
      <c r="P454" s="1" t="n">
        <f aca="false">VLOOKUP("CTR"&amp;N454,Cumul_par_Code_tarifaire!B$3:K$1003,2,0)</f>
        <v>0</v>
      </c>
      <c r="Q454" s="1" t="n">
        <f aca="false">IF(L454&lt;&gt;"",L$20,IF(M454&lt;&gt;"",M$20,VLOOKUP("CTR"&amp;N454,Cumul_par_Code_tarifaire!B$3:K$1003,9,0)))</f>
        <v>1006</v>
      </c>
      <c r="R454" s="1" t="n">
        <f aca="false">IF(OR(L454&lt;&gt;"",M454&lt;&gt;""),R$21,VLOOKUP("CTR"&amp;N454,Cumul_par_Code_tarifaire!B$3:K$1003,10,0))</f>
        <v>1.9</v>
      </c>
    </row>
    <row r="455" customFormat="false" ht="22.35" hidden="false" customHeight="false" outlineLevel="0" collapsed="false">
      <c r="A455" s="71" t="s">
        <v>628</v>
      </c>
      <c r="B455" s="72" t="s">
        <v>629</v>
      </c>
      <c r="C455" s="73"/>
      <c r="D455" s="38" t="str">
        <f aca="false">IF(L455=L$22,L$21,IF(M455=M$22,M$21,K455))</f>
        <v>G5</v>
      </c>
      <c r="E455" s="80" t="n">
        <f aca="false">Q455</f>
        <v>1004</v>
      </c>
      <c r="F455" s="21"/>
      <c r="G455" s="75" t="n">
        <f aca="false">R455</f>
        <v>2.3</v>
      </c>
      <c r="H455" s="75" t="n">
        <f aca="false">G455*C455</f>
        <v>0</v>
      </c>
      <c r="I455" s="83" t="s">
        <v>332</v>
      </c>
      <c r="K455" s="76" t="s">
        <v>62</v>
      </c>
      <c r="L455" s="40"/>
      <c r="M455" s="76"/>
      <c r="N455" s="76" t="n">
        <v>1004</v>
      </c>
      <c r="O455" s="77" t="n">
        <f aca="false">IF(AND(L455="",M455=""),N455,"")</f>
        <v>1004</v>
      </c>
      <c r="P455" s="1" t="n">
        <f aca="false">VLOOKUP("CTR"&amp;N455,Cumul_par_Code_tarifaire!B$3:K$1003,2,0)</f>
        <v>0</v>
      </c>
      <c r="Q455" s="1" t="n">
        <f aca="false">IF(L455&lt;&gt;"",L$20,IF(M455&lt;&gt;"",M$20,VLOOKUP("CTR"&amp;N455,Cumul_par_Code_tarifaire!B$3:K$1003,9,0)))</f>
        <v>1004</v>
      </c>
      <c r="R455" s="1" t="n">
        <f aca="false">IF(OR(L455&lt;&gt;"",M455&lt;&gt;""),R$21,VLOOKUP("CTR"&amp;N455,Cumul_par_Code_tarifaire!B$3:K$1003,10,0))</f>
        <v>2.3</v>
      </c>
    </row>
    <row r="456" customFormat="false" ht="12.8" hidden="false" customHeight="false" outlineLevel="0" collapsed="false">
      <c r="A456" s="71" t="s">
        <v>628</v>
      </c>
      <c r="B456" s="72" t="s">
        <v>630</v>
      </c>
      <c r="C456" s="73"/>
      <c r="D456" s="38" t="str">
        <f aca="false">IF(L456=L$22,L$21,IF(M456=M$22,M$21,K456))</f>
        <v>G5</v>
      </c>
      <c r="E456" s="80" t="n">
        <f aca="false">Q456</f>
        <v>1004</v>
      </c>
      <c r="F456" s="21"/>
      <c r="G456" s="75" t="n">
        <f aca="false">R456</f>
        <v>2.3</v>
      </c>
      <c r="H456" s="75" t="n">
        <f aca="false">G456*C456</f>
        <v>0</v>
      </c>
      <c r="I456" s="83" t="s">
        <v>332</v>
      </c>
      <c r="K456" s="76" t="s">
        <v>62</v>
      </c>
      <c r="L456" s="40"/>
      <c r="M456" s="76"/>
      <c r="N456" s="76" t="n">
        <v>1004</v>
      </c>
      <c r="O456" s="77" t="n">
        <f aca="false">IF(AND(L456="",M456=""),N456,"")</f>
        <v>1004</v>
      </c>
      <c r="P456" s="1" t="n">
        <f aca="false">VLOOKUP("CTR"&amp;N456,Cumul_par_Code_tarifaire!B$3:K$1003,2,0)</f>
        <v>0</v>
      </c>
      <c r="Q456" s="1" t="n">
        <f aca="false">IF(L456&lt;&gt;"",L$20,IF(M456&lt;&gt;"",M$20,VLOOKUP("CTR"&amp;N456,Cumul_par_Code_tarifaire!B$3:K$1003,9,0)))</f>
        <v>1004</v>
      </c>
      <c r="R456" s="1" t="n">
        <f aca="false">IF(OR(L456&lt;&gt;"",M456&lt;&gt;""),R$21,VLOOKUP("CTR"&amp;N456,Cumul_par_Code_tarifaire!B$3:K$1003,10,0))</f>
        <v>2.3</v>
      </c>
    </row>
    <row r="457" customFormat="false" ht="12.8" hidden="false" customHeight="false" outlineLevel="0" collapsed="false">
      <c r="A457" s="71" t="s">
        <v>628</v>
      </c>
      <c r="B457" s="72" t="s">
        <v>631</v>
      </c>
      <c r="C457" s="29"/>
      <c r="D457" s="38" t="str">
        <f aca="false">IF(L457=L$22,L$21,IF(M457=M$22,M$21,K457))</f>
        <v>G5</v>
      </c>
      <c r="E457" s="80" t="n">
        <f aca="false">Q457</f>
        <v>1004</v>
      </c>
      <c r="F457" s="21"/>
      <c r="G457" s="75" t="n">
        <f aca="false">R457</f>
        <v>2.3</v>
      </c>
      <c r="H457" s="75" t="n">
        <f aca="false">G457*C457</f>
        <v>0</v>
      </c>
      <c r="I457" s="83" t="s">
        <v>332</v>
      </c>
      <c r="K457" s="76" t="s">
        <v>62</v>
      </c>
      <c r="L457" s="40"/>
      <c r="M457" s="76"/>
      <c r="N457" s="76" t="n">
        <v>1004</v>
      </c>
      <c r="O457" s="77" t="n">
        <f aca="false">IF(AND(L457="",M457=""),N457,"")</f>
        <v>1004</v>
      </c>
      <c r="P457" s="1" t="n">
        <f aca="false">VLOOKUP("CTR"&amp;N457,Cumul_par_Code_tarifaire!B$3:K$1003,2,0)</f>
        <v>0</v>
      </c>
      <c r="Q457" s="1" t="n">
        <f aca="false">IF(L457&lt;&gt;"",L$20,IF(M457&lt;&gt;"",M$20,VLOOKUP("CTR"&amp;N457,Cumul_par_Code_tarifaire!B$3:K$1003,9,0)))</f>
        <v>1004</v>
      </c>
      <c r="R457" s="1" t="n">
        <f aca="false">IF(OR(L457&lt;&gt;"",M457&lt;&gt;""),R$21,VLOOKUP("CTR"&amp;N457,Cumul_par_Code_tarifaire!B$3:K$1003,10,0))</f>
        <v>2.3</v>
      </c>
    </row>
    <row r="458" customFormat="false" ht="12.8" hidden="false" customHeight="false" outlineLevel="0" collapsed="false">
      <c r="A458" s="71" t="s">
        <v>632</v>
      </c>
      <c r="B458" s="72" t="s">
        <v>633</v>
      </c>
      <c r="C458" s="73"/>
      <c r="D458" s="38" t="str">
        <f aca="false">IF(L458=L$22,L$21,IF(M458=M$22,M$21,K458))</f>
        <v>G5</v>
      </c>
      <c r="E458" s="80" t="n">
        <f aca="false">Q458</f>
        <v>1003</v>
      </c>
      <c r="F458" s="21"/>
      <c r="G458" s="75" t="n">
        <f aca="false">R458</f>
        <v>2.3</v>
      </c>
      <c r="H458" s="75" t="n">
        <f aca="false">G458*C458</f>
        <v>0</v>
      </c>
      <c r="I458" s="83" t="s">
        <v>332</v>
      </c>
      <c r="K458" s="76" t="s">
        <v>62</v>
      </c>
      <c r="L458" s="40"/>
      <c r="M458" s="76"/>
      <c r="N458" s="76" t="n">
        <v>1003</v>
      </c>
      <c r="O458" s="77" t="n">
        <f aca="false">IF(AND(L458="",M458=""),N458,"")</f>
        <v>1003</v>
      </c>
      <c r="P458" s="1" t="n">
        <f aca="false">VLOOKUP("CTR"&amp;N458,Cumul_par_Code_tarifaire!B$3:K$1003,2,0)</f>
        <v>0</v>
      </c>
      <c r="Q458" s="1" t="n">
        <f aca="false">IF(L458&lt;&gt;"",L$20,IF(M458&lt;&gt;"",M$20,VLOOKUP("CTR"&amp;N458,Cumul_par_Code_tarifaire!B$3:K$1003,9,0)))</f>
        <v>1003</v>
      </c>
      <c r="R458" s="1" t="n">
        <f aca="false">IF(OR(L458&lt;&gt;"",M458&lt;&gt;""),R$21,VLOOKUP("CTR"&amp;N458,Cumul_par_Code_tarifaire!B$3:K$1003,10,0))</f>
        <v>2.3</v>
      </c>
    </row>
    <row r="459" customFormat="false" ht="12.8" hidden="true" customHeight="false" outlineLevel="0" collapsed="false">
      <c r="A459" s="71" t="s">
        <v>632</v>
      </c>
      <c r="B459" s="72" t="s">
        <v>634</v>
      </c>
      <c r="C459" s="73"/>
      <c r="D459" s="38" t="str">
        <f aca="false">IF(L459=L$22,L$21,IF(M459=M$22,M$21,K459))</f>
        <v>non dispo 2025</v>
      </c>
      <c r="E459" s="80" t="str">
        <f aca="false">Q459</f>
        <v>Nous Consulter</v>
      </c>
      <c r="F459" s="21"/>
      <c r="G459" s="75" t="n">
        <f aca="false">R459</f>
        <v>0</v>
      </c>
      <c r="H459" s="75" t="n">
        <f aca="false">G459*C459</f>
        <v>0</v>
      </c>
      <c r="I459" s="83" t="s">
        <v>332</v>
      </c>
      <c r="K459" s="76" t="s">
        <v>62</v>
      </c>
      <c r="L459" s="40" t="s">
        <v>34</v>
      </c>
      <c r="M459" s="76"/>
      <c r="N459" s="76" t="n">
        <v>1003</v>
      </c>
      <c r="O459" s="77" t="str">
        <f aca="false">IF(AND(L459="",M459=""),N459,"")</f>
        <v/>
      </c>
      <c r="P459" s="1" t="n">
        <f aca="false">VLOOKUP("CTR"&amp;N459,Cumul_par_Code_tarifaire!B$3:K$1003,2,0)</f>
        <v>0</v>
      </c>
      <c r="Q459" s="1" t="str">
        <f aca="false">IF(L459&lt;&gt;"",L$20,IF(M459&lt;&gt;"",M$20,VLOOKUP("CTR"&amp;N459,Cumul_par_Code_tarifaire!B$3:K$1003,9,0)))</f>
        <v>Nous Consulter</v>
      </c>
      <c r="R459" s="1" t="n">
        <f aca="false">IF(OR(L459&lt;&gt;"",M459&lt;&gt;""),R$21,VLOOKUP("CTR"&amp;N459,Cumul_par_Code_tarifaire!B$3:K$1003,10,0))</f>
        <v>0</v>
      </c>
      <c r="S459" s="1"/>
      <c r="T459" s="5"/>
      <c r="U459" s="5"/>
    </row>
    <row r="460" customFormat="false" ht="12.8" hidden="false" customHeight="false" outlineLevel="0" collapsed="false">
      <c r="A460" s="71" t="s">
        <v>632</v>
      </c>
      <c r="B460" s="72" t="s">
        <v>635</v>
      </c>
      <c r="C460" s="73"/>
      <c r="D460" s="38" t="str">
        <f aca="false">IF(L460=L$22,L$21,IF(M460=M$22,M$21,K460))</f>
        <v>G5</v>
      </c>
      <c r="E460" s="80" t="n">
        <f aca="false">Q460</f>
        <v>1003</v>
      </c>
      <c r="F460" s="21"/>
      <c r="G460" s="75" t="n">
        <f aca="false">R460</f>
        <v>2.3</v>
      </c>
      <c r="H460" s="75" t="n">
        <f aca="false">G460*C460</f>
        <v>0</v>
      </c>
      <c r="I460" s="83" t="s">
        <v>332</v>
      </c>
      <c r="K460" s="76" t="s">
        <v>62</v>
      </c>
      <c r="L460" s="40"/>
      <c r="M460" s="76"/>
      <c r="N460" s="76" t="n">
        <v>1003</v>
      </c>
      <c r="O460" s="77" t="n">
        <f aca="false">IF(AND(L460="",M460=""),N460,"")</f>
        <v>1003</v>
      </c>
      <c r="P460" s="1" t="n">
        <f aca="false">VLOOKUP("CTR"&amp;N460,Cumul_par_Code_tarifaire!B$3:K$1003,2,0)</f>
        <v>0</v>
      </c>
      <c r="Q460" s="1" t="n">
        <f aca="false">IF(L460&lt;&gt;"",L$20,IF(M460&lt;&gt;"",M$20,VLOOKUP("CTR"&amp;N460,Cumul_par_Code_tarifaire!B$3:K$1003,9,0)))</f>
        <v>1003</v>
      </c>
      <c r="R460" s="1" t="n">
        <f aca="false">IF(OR(L460&lt;&gt;"",M460&lt;&gt;""),R$21,VLOOKUP("CTR"&amp;N460,Cumul_par_Code_tarifaire!B$3:K$1003,10,0))</f>
        <v>2.3</v>
      </c>
    </row>
    <row r="461" customFormat="false" ht="12.8" hidden="true" customHeight="false" outlineLevel="0" collapsed="false">
      <c r="A461" s="71" t="s">
        <v>632</v>
      </c>
      <c r="B461" s="72" t="s">
        <v>636</v>
      </c>
      <c r="C461" s="73"/>
      <c r="D461" s="38" t="str">
        <f aca="false">IF(L461=L$22,L$21,IF(M461=M$22,M$21,K461))</f>
        <v>non dispo 2025</v>
      </c>
      <c r="E461" s="80" t="str">
        <f aca="false">Q461</f>
        <v>Nous Consulter</v>
      </c>
      <c r="F461" s="21"/>
      <c r="G461" s="75" t="n">
        <f aca="false">R461</f>
        <v>0</v>
      </c>
      <c r="H461" s="75" t="n">
        <f aca="false">G461*C461</f>
        <v>0</v>
      </c>
      <c r="I461" s="83" t="s">
        <v>332</v>
      </c>
      <c r="K461" s="76" t="s">
        <v>62</v>
      </c>
      <c r="L461" s="40" t="s">
        <v>34</v>
      </c>
      <c r="M461" s="76"/>
      <c r="N461" s="76" t="n">
        <v>1003</v>
      </c>
      <c r="O461" s="77" t="str">
        <f aca="false">IF(AND(L461="",M461=""),N461,"")</f>
        <v/>
      </c>
      <c r="P461" s="1" t="n">
        <f aca="false">VLOOKUP("CTR"&amp;N461,Cumul_par_Code_tarifaire!B$3:K$1003,2,0)</f>
        <v>0</v>
      </c>
      <c r="Q461" s="1" t="str">
        <f aca="false">IF(L461&lt;&gt;"",L$20,IF(M461&lt;&gt;"",M$20,VLOOKUP("CTR"&amp;N461,Cumul_par_Code_tarifaire!B$3:K$1003,9,0)))</f>
        <v>Nous Consulter</v>
      </c>
      <c r="R461" s="1" t="n">
        <f aca="false">IF(OR(L461&lt;&gt;"",M461&lt;&gt;""),R$21,VLOOKUP("CTR"&amp;N461,Cumul_par_Code_tarifaire!B$3:K$1003,10,0))</f>
        <v>0</v>
      </c>
      <c r="S461" s="1"/>
      <c r="T461" s="5"/>
      <c r="U461" s="5"/>
    </row>
    <row r="462" customFormat="false" ht="12.8" hidden="false" customHeight="false" outlineLevel="0" collapsed="false">
      <c r="A462" s="71" t="s">
        <v>632</v>
      </c>
      <c r="B462" s="72" t="s">
        <v>637</v>
      </c>
      <c r="C462" s="29"/>
      <c r="D462" s="38" t="str">
        <f aca="false">IF(L462=L$22,L$21,IF(M462=M$22,M$21,K462))</f>
        <v>G5</v>
      </c>
      <c r="E462" s="80" t="n">
        <f aca="false">Q462</f>
        <v>1003</v>
      </c>
      <c r="F462" s="21"/>
      <c r="G462" s="75" t="n">
        <f aca="false">R462</f>
        <v>2.3</v>
      </c>
      <c r="H462" s="75" t="n">
        <f aca="false">G462*C462</f>
        <v>0</v>
      </c>
      <c r="I462" s="83" t="s">
        <v>332</v>
      </c>
      <c r="K462" s="76" t="s">
        <v>62</v>
      </c>
      <c r="L462" s="40"/>
      <c r="M462" s="76"/>
      <c r="N462" s="76" t="n">
        <v>1003</v>
      </c>
      <c r="O462" s="77" t="n">
        <f aca="false">IF(AND(L462="",M462=""),N462,"")</f>
        <v>1003</v>
      </c>
      <c r="P462" s="1" t="n">
        <f aca="false">VLOOKUP("CTR"&amp;N462,Cumul_par_Code_tarifaire!B$3:K$1003,2,0)</f>
        <v>0</v>
      </c>
      <c r="Q462" s="1" t="n">
        <f aca="false">IF(L462&lt;&gt;"",L$20,IF(M462&lt;&gt;"",M$20,VLOOKUP("CTR"&amp;N462,Cumul_par_Code_tarifaire!B$3:K$1003,9,0)))</f>
        <v>1003</v>
      </c>
      <c r="R462" s="1" t="n">
        <f aca="false">IF(OR(L462&lt;&gt;"",M462&lt;&gt;""),R$21,VLOOKUP("CTR"&amp;N462,Cumul_par_Code_tarifaire!B$3:K$1003,10,0))</f>
        <v>2.3</v>
      </c>
    </row>
    <row r="463" customFormat="false" ht="12.8" hidden="false" customHeight="false" outlineLevel="0" collapsed="false">
      <c r="A463" s="71" t="s">
        <v>632</v>
      </c>
      <c r="B463" s="72" t="s">
        <v>638</v>
      </c>
      <c r="C463" s="73"/>
      <c r="D463" s="38" t="str">
        <f aca="false">IF(L463=L$22,L$21,IF(M463=M$22,M$21,K463))</f>
        <v>G5</v>
      </c>
      <c r="E463" s="80" t="n">
        <f aca="false">Q463</f>
        <v>1003</v>
      </c>
      <c r="F463" s="21"/>
      <c r="G463" s="75" t="n">
        <f aca="false">R463</f>
        <v>2.3</v>
      </c>
      <c r="H463" s="75" t="n">
        <f aca="false">G463*C463</f>
        <v>0</v>
      </c>
      <c r="I463" s="83" t="s">
        <v>332</v>
      </c>
      <c r="K463" s="76" t="s">
        <v>62</v>
      </c>
      <c r="L463" s="40"/>
      <c r="M463" s="76"/>
      <c r="N463" s="76" t="n">
        <v>1003</v>
      </c>
      <c r="O463" s="77" t="n">
        <f aca="false">IF(AND(L463="",M463=""),N463,"")</f>
        <v>1003</v>
      </c>
      <c r="P463" s="1" t="n">
        <f aca="false">VLOOKUP("CTR"&amp;N463,Cumul_par_Code_tarifaire!B$3:K$1003,2,0)</f>
        <v>0</v>
      </c>
      <c r="Q463" s="1" t="n">
        <f aca="false">IF(L463&lt;&gt;"",L$20,IF(M463&lt;&gt;"",M$20,VLOOKUP("CTR"&amp;N463,Cumul_par_Code_tarifaire!B$3:K$1003,9,0)))</f>
        <v>1003</v>
      </c>
      <c r="R463" s="1" t="n">
        <f aca="false">IF(OR(L463&lt;&gt;"",M463&lt;&gt;""),R$21,VLOOKUP("CTR"&amp;N463,Cumul_par_Code_tarifaire!B$3:K$1003,10,0))</f>
        <v>2.3</v>
      </c>
    </row>
    <row r="464" customFormat="false" ht="12.8" hidden="false" customHeight="false" outlineLevel="0" collapsed="false">
      <c r="A464" s="71" t="s">
        <v>632</v>
      </c>
      <c r="B464" s="72" t="s">
        <v>639</v>
      </c>
      <c r="C464" s="73"/>
      <c r="D464" s="38" t="str">
        <f aca="false">IF(L464=L$22,L$21,IF(M464=M$22,M$21,K464))</f>
        <v>G5</v>
      </c>
      <c r="E464" s="80" t="n">
        <f aca="false">Q464</f>
        <v>1003</v>
      </c>
      <c r="F464" s="21"/>
      <c r="G464" s="75" t="n">
        <f aca="false">R464</f>
        <v>2.3</v>
      </c>
      <c r="H464" s="75" t="n">
        <f aca="false">G464*C464</f>
        <v>0</v>
      </c>
      <c r="I464" s="83" t="s">
        <v>332</v>
      </c>
      <c r="K464" s="76" t="s">
        <v>62</v>
      </c>
      <c r="L464" s="40"/>
      <c r="M464" s="76"/>
      <c r="N464" s="76" t="n">
        <v>1003</v>
      </c>
      <c r="O464" s="77" t="n">
        <f aca="false">IF(AND(L464="",M464=""),N464,"")</f>
        <v>1003</v>
      </c>
      <c r="P464" s="1" t="n">
        <f aca="false">VLOOKUP("CTR"&amp;N464,Cumul_par_Code_tarifaire!B$3:K$1003,2,0)</f>
        <v>0</v>
      </c>
      <c r="Q464" s="1" t="n">
        <f aca="false">IF(L464&lt;&gt;"",L$20,IF(M464&lt;&gt;"",M$20,VLOOKUP("CTR"&amp;N464,Cumul_par_Code_tarifaire!B$3:K$1003,9,0)))</f>
        <v>1003</v>
      </c>
      <c r="R464" s="1" t="n">
        <f aca="false">IF(OR(L464&lt;&gt;"",M464&lt;&gt;""),R$21,VLOOKUP("CTR"&amp;N464,Cumul_par_Code_tarifaire!B$3:K$1003,10,0))</f>
        <v>2.3</v>
      </c>
    </row>
    <row r="465" customFormat="false" ht="12.8" hidden="false" customHeight="false" outlineLevel="0" collapsed="false">
      <c r="A465" s="71" t="s">
        <v>632</v>
      </c>
      <c r="B465" s="72" t="s">
        <v>640</v>
      </c>
      <c r="C465" s="73"/>
      <c r="D465" s="38" t="str">
        <f aca="false">IF(L465=L$22,L$21,IF(M465=M$22,M$21,K465))</f>
        <v>G5</v>
      </c>
      <c r="E465" s="80" t="n">
        <f aca="false">Q465</f>
        <v>1003</v>
      </c>
      <c r="F465" s="21"/>
      <c r="G465" s="75" t="n">
        <f aca="false">R465</f>
        <v>2.3</v>
      </c>
      <c r="H465" s="75" t="n">
        <f aca="false">G465*C465</f>
        <v>0</v>
      </c>
      <c r="I465" s="83" t="s">
        <v>332</v>
      </c>
      <c r="K465" s="76" t="s">
        <v>62</v>
      </c>
      <c r="L465" s="40"/>
      <c r="M465" s="76"/>
      <c r="N465" s="76" t="n">
        <v>1003</v>
      </c>
      <c r="O465" s="77" t="n">
        <f aca="false">IF(AND(L465="",M465=""),N465,"")</f>
        <v>1003</v>
      </c>
      <c r="P465" s="1" t="n">
        <f aca="false">VLOOKUP("CTR"&amp;N465,Cumul_par_Code_tarifaire!B$3:K$1003,2,0)</f>
        <v>0</v>
      </c>
      <c r="Q465" s="1" t="n">
        <f aca="false">IF(L465&lt;&gt;"",L$20,IF(M465&lt;&gt;"",M$20,VLOOKUP("CTR"&amp;N465,Cumul_par_Code_tarifaire!B$3:K$1003,9,0)))</f>
        <v>1003</v>
      </c>
      <c r="R465" s="1" t="n">
        <f aca="false">IF(OR(L465&lt;&gt;"",M465&lt;&gt;""),R$21,VLOOKUP("CTR"&amp;N465,Cumul_par_Code_tarifaire!B$3:K$1003,10,0))</f>
        <v>2.3</v>
      </c>
    </row>
    <row r="466" customFormat="false" ht="12.8" hidden="false" customHeight="false" outlineLevel="0" collapsed="false">
      <c r="A466" s="71" t="s">
        <v>632</v>
      </c>
      <c r="B466" s="72" t="s">
        <v>641</v>
      </c>
      <c r="C466" s="73"/>
      <c r="D466" s="38" t="str">
        <f aca="false">IF(L466=L$22,L$21,IF(M466=M$22,M$21,K466))</f>
        <v>G5</v>
      </c>
      <c r="E466" s="80" t="n">
        <f aca="false">Q466</f>
        <v>1003</v>
      </c>
      <c r="F466" s="21"/>
      <c r="G466" s="75" t="n">
        <f aca="false">R466</f>
        <v>2.3</v>
      </c>
      <c r="H466" s="75" t="n">
        <f aca="false">G466*C466</f>
        <v>0</v>
      </c>
      <c r="I466" s="83" t="s">
        <v>332</v>
      </c>
      <c r="K466" s="76" t="s">
        <v>62</v>
      </c>
      <c r="L466" s="40"/>
      <c r="M466" s="76"/>
      <c r="N466" s="76" t="n">
        <v>1003</v>
      </c>
      <c r="O466" s="77" t="n">
        <f aca="false">IF(AND(L466="",M466=""),N466,"")</f>
        <v>1003</v>
      </c>
      <c r="P466" s="1" t="n">
        <f aca="false">VLOOKUP("CTR"&amp;N466,Cumul_par_Code_tarifaire!B$3:K$1003,2,0)</f>
        <v>0</v>
      </c>
      <c r="Q466" s="1" t="n">
        <f aca="false">IF(L466&lt;&gt;"",L$20,IF(M466&lt;&gt;"",M$20,VLOOKUP("CTR"&amp;N466,Cumul_par_Code_tarifaire!B$3:K$1003,9,0)))</f>
        <v>1003</v>
      </c>
      <c r="R466" s="1" t="n">
        <f aca="false">IF(OR(L466&lt;&gt;"",M466&lt;&gt;""),R$21,VLOOKUP("CTR"&amp;N466,Cumul_par_Code_tarifaire!B$3:K$1003,10,0))</f>
        <v>2.3</v>
      </c>
    </row>
    <row r="467" customFormat="false" ht="12.8" hidden="false" customHeight="false" outlineLevel="0" collapsed="false">
      <c r="A467" s="71" t="s">
        <v>632</v>
      </c>
      <c r="B467" s="72" t="s">
        <v>642</v>
      </c>
      <c r="C467" s="29"/>
      <c r="D467" s="38" t="str">
        <f aca="false">IF(L467=L$22,L$21,IF(M467=M$22,M$21,K467))</f>
        <v>G5</v>
      </c>
      <c r="E467" s="80" t="n">
        <f aca="false">Q467</f>
        <v>1003</v>
      </c>
      <c r="F467" s="21"/>
      <c r="G467" s="75" t="n">
        <f aca="false">R467</f>
        <v>2.3</v>
      </c>
      <c r="H467" s="75" t="n">
        <f aca="false">G467*C467</f>
        <v>0</v>
      </c>
      <c r="I467" s="83" t="s">
        <v>332</v>
      </c>
      <c r="K467" s="76" t="s">
        <v>62</v>
      </c>
      <c r="L467" s="40"/>
      <c r="M467" s="76"/>
      <c r="N467" s="76" t="n">
        <v>1003</v>
      </c>
      <c r="O467" s="77" t="n">
        <f aca="false">IF(AND(L467="",M467=""),N467,"")</f>
        <v>1003</v>
      </c>
      <c r="P467" s="1" t="n">
        <f aca="false">VLOOKUP("CTR"&amp;N467,Cumul_par_Code_tarifaire!B$3:K$1003,2,0)</f>
        <v>0</v>
      </c>
      <c r="Q467" s="1" t="n">
        <f aca="false">IF(L467&lt;&gt;"",L$20,IF(M467&lt;&gt;"",M$20,VLOOKUP("CTR"&amp;N467,Cumul_par_Code_tarifaire!B$3:K$1003,9,0)))</f>
        <v>1003</v>
      </c>
      <c r="R467" s="1" t="n">
        <f aca="false">IF(OR(L467&lt;&gt;"",M467&lt;&gt;""),R$21,VLOOKUP("CTR"&amp;N467,Cumul_par_Code_tarifaire!B$3:K$1003,10,0))</f>
        <v>2.3</v>
      </c>
    </row>
    <row r="468" customFormat="false" ht="12.8" hidden="false" customHeight="false" outlineLevel="0" collapsed="false">
      <c r="A468" s="71" t="s">
        <v>632</v>
      </c>
      <c r="B468" s="72" t="s">
        <v>643</v>
      </c>
      <c r="C468" s="73"/>
      <c r="D468" s="38" t="str">
        <f aca="false">IF(L468=L$22,L$21,IF(M468=M$22,M$21,K468))</f>
        <v>G5</v>
      </c>
      <c r="E468" s="80" t="n">
        <f aca="false">Q468</f>
        <v>1003</v>
      </c>
      <c r="F468" s="21"/>
      <c r="G468" s="75" t="n">
        <f aca="false">R468</f>
        <v>2.3</v>
      </c>
      <c r="H468" s="75" t="n">
        <f aca="false">G468*C468</f>
        <v>0</v>
      </c>
      <c r="I468" s="83" t="s">
        <v>332</v>
      </c>
      <c r="K468" s="76" t="s">
        <v>62</v>
      </c>
      <c r="L468" s="40"/>
      <c r="M468" s="76"/>
      <c r="N468" s="76" t="n">
        <v>1003</v>
      </c>
      <c r="O468" s="77" t="n">
        <f aca="false">IF(AND(L468="",M468=""),N468,"")</f>
        <v>1003</v>
      </c>
      <c r="P468" s="1" t="n">
        <f aca="false">VLOOKUP("CTR"&amp;N468,Cumul_par_Code_tarifaire!B$3:K$1003,2,0)</f>
        <v>0</v>
      </c>
      <c r="Q468" s="1" t="n">
        <f aca="false">IF(L468&lt;&gt;"",L$20,IF(M468&lt;&gt;"",M$20,VLOOKUP("CTR"&amp;N468,Cumul_par_Code_tarifaire!B$3:K$1003,9,0)))</f>
        <v>1003</v>
      </c>
      <c r="R468" s="1" t="n">
        <f aca="false">IF(OR(L468&lt;&gt;"",M468&lt;&gt;""),R$21,VLOOKUP("CTR"&amp;N468,Cumul_par_Code_tarifaire!B$3:K$1003,10,0))</f>
        <v>2.3</v>
      </c>
    </row>
    <row r="469" customFormat="false" ht="12.8" hidden="false" customHeight="false" outlineLevel="0" collapsed="false">
      <c r="A469" s="71" t="s">
        <v>632</v>
      </c>
      <c r="B469" s="72" t="s">
        <v>644</v>
      </c>
      <c r="C469" s="73"/>
      <c r="D469" s="38" t="str">
        <f aca="false">IF(L469=L$22,L$21,IF(M469=M$22,M$21,K469))</f>
        <v>G5</v>
      </c>
      <c r="E469" s="80" t="n">
        <f aca="false">Q469</f>
        <v>1003</v>
      </c>
      <c r="F469" s="21"/>
      <c r="G469" s="75" t="n">
        <f aca="false">R469</f>
        <v>2.3</v>
      </c>
      <c r="H469" s="75" t="n">
        <f aca="false">G469*C469</f>
        <v>0</v>
      </c>
      <c r="I469" s="83" t="s">
        <v>332</v>
      </c>
      <c r="K469" s="76" t="s">
        <v>62</v>
      </c>
      <c r="L469" s="40"/>
      <c r="M469" s="76"/>
      <c r="N469" s="76" t="n">
        <v>1003</v>
      </c>
      <c r="O469" s="77" t="n">
        <f aca="false">IF(AND(L469="",M469=""),N469,"")</f>
        <v>1003</v>
      </c>
      <c r="P469" s="1" t="n">
        <f aca="false">VLOOKUP("CTR"&amp;N469,Cumul_par_Code_tarifaire!B$3:K$1003,2,0)</f>
        <v>0</v>
      </c>
      <c r="Q469" s="1" t="n">
        <f aca="false">IF(L469&lt;&gt;"",L$20,IF(M469&lt;&gt;"",M$20,VLOOKUP("CTR"&amp;N469,Cumul_par_Code_tarifaire!B$3:K$1003,9,0)))</f>
        <v>1003</v>
      </c>
      <c r="R469" s="1" t="n">
        <f aca="false">IF(OR(L469&lt;&gt;"",M469&lt;&gt;""),R$21,VLOOKUP("CTR"&amp;N469,Cumul_par_Code_tarifaire!B$3:K$1003,10,0))</f>
        <v>2.3</v>
      </c>
    </row>
    <row r="470" customFormat="false" ht="12.8" hidden="false" customHeight="false" outlineLevel="0" collapsed="false">
      <c r="A470" s="71" t="s">
        <v>632</v>
      </c>
      <c r="B470" s="72" t="s">
        <v>645</v>
      </c>
      <c r="C470" s="73"/>
      <c r="D470" s="38" t="str">
        <f aca="false">IF(L470=L$22,L$21,IF(M470=M$22,M$21,K470))</f>
        <v>G5</v>
      </c>
      <c r="E470" s="80" t="n">
        <f aca="false">Q470</f>
        <v>1003</v>
      </c>
      <c r="F470" s="21"/>
      <c r="G470" s="75" t="n">
        <f aca="false">R470</f>
        <v>2.3</v>
      </c>
      <c r="H470" s="75" t="n">
        <f aca="false">G470*C470</f>
        <v>0</v>
      </c>
      <c r="I470" s="83" t="s">
        <v>332</v>
      </c>
      <c r="K470" s="76" t="s">
        <v>62</v>
      </c>
      <c r="L470" s="40"/>
      <c r="M470" s="76"/>
      <c r="N470" s="76" t="n">
        <v>1003</v>
      </c>
      <c r="O470" s="77" t="n">
        <f aca="false">IF(AND(L470="",M470=""),N470,"")</f>
        <v>1003</v>
      </c>
      <c r="P470" s="1" t="n">
        <f aca="false">VLOOKUP("CTR"&amp;N470,Cumul_par_Code_tarifaire!B$3:K$1003,2,0)</f>
        <v>0</v>
      </c>
      <c r="Q470" s="1" t="n">
        <f aca="false">IF(L470&lt;&gt;"",L$20,IF(M470&lt;&gt;"",M$20,VLOOKUP("CTR"&amp;N470,Cumul_par_Code_tarifaire!B$3:K$1003,9,0)))</f>
        <v>1003</v>
      </c>
      <c r="R470" s="1" t="n">
        <f aca="false">IF(OR(L470&lt;&gt;"",M470&lt;&gt;""),R$21,VLOOKUP("CTR"&amp;N470,Cumul_par_Code_tarifaire!B$3:K$1003,10,0))</f>
        <v>2.3</v>
      </c>
    </row>
    <row r="471" customFormat="false" ht="12.8" hidden="false" customHeight="false" outlineLevel="0" collapsed="false">
      <c r="A471" s="71" t="s">
        <v>632</v>
      </c>
      <c r="B471" s="72" t="s">
        <v>646</v>
      </c>
      <c r="C471" s="73"/>
      <c r="D471" s="38" t="str">
        <f aca="false">IF(L471=L$22,L$21,IF(M471=M$22,M$21,K471))</f>
        <v>G5</v>
      </c>
      <c r="E471" s="80" t="n">
        <f aca="false">Q471</f>
        <v>1003</v>
      </c>
      <c r="F471" s="21"/>
      <c r="G471" s="75" t="n">
        <f aca="false">R471</f>
        <v>2.3</v>
      </c>
      <c r="H471" s="75" t="n">
        <f aca="false">G471*C471</f>
        <v>0</v>
      </c>
      <c r="I471" s="83" t="s">
        <v>332</v>
      </c>
      <c r="K471" s="76" t="s">
        <v>62</v>
      </c>
      <c r="L471" s="40"/>
      <c r="M471" s="76"/>
      <c r="N471" s="76" t="n">
        <v>1003</v>
      </c>
      <c r="O471" s="77" t="n">
        <f aca="false">IF(AND(L471="",M471=""),N471,"")</f>
        <v>1003</v>
      </c>
      <c r="P471" s="1" t="n">
        <f aca="false">VLOOKUP("CTR"&amp;N471,Cumul_par_Code_tarifaire!B$3:K$1003,2,0)</f>
        <v>0</v>
      </c>
      <c r="Q471" s="1" t="n">
        <f aca="false">IF(L471&lt;&gt;"",L$20,IF(M471&lt;&gt;"",M$20,VLOOKUP("CTR"&amp;N471,Cumul_par_Code_tarifaire!B$3:K$1003,9,0)))</f>
        <v>1003</v>
      </c>
      <c r="R471" s="1" t="n">
        <f aca="false">IF(OR(L471&lt;&gt;"",M471&lt;&gt;""),R$21,VLOOKUP("CTR"&amp;N471,Cumul_par_Code_tarifaire!B$3:K$1003,10,0))</f>
        <v>2.3</v>
      </c>
    </row>
    <row r="472" customFormat="false" ht="12.8" hidden="false" customHeight="false" outlineLevel="0" collapsed="false">
      <c r="A472" s="71" t="s">
        <v>632</v>
      </c>
      <c r="B472" s="72" t="s">
        <v>647</v>
      </c>
      <c r="C472" s="29"/>
      <c r="D472" s="38" t="str">
        <f aca="false">IF(L472=L$22,L$21,IF(M472=M$22,M$21,K472))</f>
        <v>G5</v>
      </c>
      <c r="E472" s="80" t="n">
        <f aca="false">Q472</f>
        <v>1003</v>
      </c>
      <c r="F472" s="21"/>
      <c r="G472" s="75" t="n">
        <f aca="false">R472</f>
        <v>2.3</v>
      </c>
      <c r="H472" s="75" t="n">
        <f aca="false">G472*C472</f>
        <v>0</v>
      </c>
      <c r="I472" s="83" t="s">
        <v>332</v>
      </c>
      <c r="K472" s="76" t="s">
        <v>62</v>
      </c>
      <c r="L472" s="40"/>
      <c r="M472" s="76"/>
      <c r="N472" s="76" t="n">
        <v>1003</v>
      </c>
      <c r="O472" s="77" t="n">
        <f aca="false">IF(AND(L472="",M472=""),N472,"")</f>
        <v>1003</v>
      </c>
      <c r="P472" s="1" t="n">
        <f aca="false">VLOOKUP("CTR"&amp;N472,Cumul_par_Code_tarifaire!B$3:K$1003,2,0)</f>
        <v>0</v>
      </c>
      <c r="Q472" s="1" t="n">
        <f aca="false">IF(L472&lt;&gt;"",L$20,IF(M472&lt;&gt;"",M$20,VLOOKUP("CTR"&amp;N472,Cumul_par_Code_tarifaire!B$3:K$1003,9,0)))</f>
        <v>1003</v>
      </c>
      <c r="R472" s="1" t="n">
        <f aca="false">IF(OR(L472&lt;&gt;"",M472&lt;&gt;""),R$21,VLOOKUP("CTR"&amp;N472,Cumul_par_Code_tarifaire!B$3:K$1003,10,0))</f>
        <v>2.3</v>
      </c>
    </row>
    <row r="473" customFormat="false" ht="12.8" hidden="true" customHeight="false" outlineLevel="0" collapsed="false">
      <c r="A473" s="71" t="s">
        <v>632</v>
      </c>
      <c r="B473" s="72" t="s">
        <v>648</v>
      </c>
      <c r="C473" s="73"/>
      <c r="D473" s="38" t="str">
        <f aca="false">IF(L473=L$22,L$21,IF(M473=M$22,M$21,K473))</f>
        <v>non dispo 2025</v>
      </c>
      <c r="E473" s="80" t="str">
        <f aca="false">Q473</f>
        <v>Nous Consulter</v>
      </c>
      <c r="F473" s="21"/>
      <c r="G473" s="75" t="n">
        <f aca="false">R473</f>
        <v>0</v>
      </c>
      <c r="H473" s="75" t="n">
        <f aca="false">G473*C473</f>
        <v>0</v>
      </c>
      <c r="I473" s="83" t="s">
        <v>332</v>
      </c>
      <c r="K473" s="76" t="s">
        <v>62</v>
      </c>
      <c r="L473" s="40" t="s">
        <v>34</v>
      </c>
      <c r="M473" s="76"/>
      <c r="N473" s="76" t="n">
        <v>1003</v>
      </c>
      <c r="O473" s="77" t="str">
        <f aca="false">IF(AND(L473="",M473=""),N473,"")</f>
        <v/>
      </c>
      <c r="P473" s="1" t="n">
        <f aca="false">VLOOKUP("CTR"&amp;N473,Cumul_par_Code_tarifaire!B$3:K$1003,2,0)</f>
        <v>0</v>
      </c>
      <c r="Q473" s="1" t="str">
        <f aca="false">IF(L473&lt;&gt;"",L$20,IF(M473&lt;&gt;"",M$20,VLOOKUP("CTR"&amp;N473,Cumul_par_Code_tarifaire!B$3:K$1003,9,0)))</f>
        <v>Nous Consulter</v>
      </c>
      <c r="R473" s="1" t="n">
        <f aca="false">IF(OR(L473&lt;&gt;"",M473&lt;&gt;""),R$21,VLOOKUP("CTR"&amp;N473,Cumul_par_Code_tarifaire!B$3:K$1003,10,0))</f>
        <v>0</v>
      </c>
      <c r="S473" s="1"/>
      <c r="T473" s="5"/>
      <c r="U473" s="5"/>
    </row>
    <row r="474" customFormat="false" ht="12.8" hidden="false" customHeight="false" outlineLevel="0" collapsed="false">
      <c r="A474" s="71" t="s">
        <v>649</v>
      </c>
      <c r="B474" s="72" t="s">
        <v>650</v>
      </c>
      <c r="C474" s="73"/>
      <c r="D474" s="38" t="str">
        <f aca="false">IF(L474=L$22,L$21,IF(M474=M$22,M$21,K474))</f>
        <v>G5</v>
      </c>
      <c r="E474" s="80" t="n">
        <f aca="false">Q474</f>
        <v>1027</v>
      </c>
      <c r="F474" s="21"/>
      <c r="G474" s="75" t="n">
        <f aca="false">R474</f>
        <v>0.35</v>
      </c>
      <c r="H474" s="75" t="n">
        <f aca="false">G474*C474</f>
        <v>0</v>
      </c>
      <c r="I474" s="1" t="s">
        <v>387</v>
      </c>
      <c r="K474" s="76" t="s">
        <v>62</v>
      </c>
      <c r="L474" s="40"/>
      <c r="M474" s="76"/>
      <c r="N474" s="76" t="n">
        <v>1027</v>
      </c>
      <c r="O474" s="77" t="n">
        <f aca="false">IF(AND(L474="",M474=""),N474,"")</f>
        <v>1027</v>
      </c>
      <c r="P474" s="1" t="n">
        <f aca="false">VLOOKUP("CTR"&amp;N474,Cumul_par_Code_tarifaire!B$3:K$1003,2,0)</f>
        <v>0</v>
      </c>
      <c r="Q474" s="1" t="n">
        <f aca="false">IF(L474&lt;&gt;"",L$20,IF(M474&lt;&gt;"",M$20,VLOOKUP("CTR"&amp;N474,Cumul_par_Code_tarifaire!B$3:K$1003,9,0)))</f>
        <v>1027</v>
      </c>
      <c r="R474" s="1" t="n">
        <f aca="false">IF(OR(L474&lt;&gt;"",M474&lt;&gt;""),R$21,VLOOKUP("CTR"&amp;N474,Cumul_par_Code_tarifaire!B$3:K$1003,10,0))</f>
        <v>0.35</v>
      </c>
    </row>
    <row r="475" customFormat="false" ht="12.8" hidden="true" customHeight="false" outlineLevel="0" collapsed="false">
      <c r="A475" s="71" t="s">
        <v>651</v>
      </c>
      <c r="B475" s="72" t="s">
        <v>652</v>
      </c>
      <c r="C475" s="73"/>
      <c r="D475" s="38" t="str">
        <f aca="false">IF(L475=L$22,L$21,IF(M475=M$22,M$21,K475))</f>
        <v>NC</v>
      </c>
      <c r="E475" s="80" t="str">
        <f aca="false">Q475</f>
        <v>Nous Consulter</v>
      </c>
      <c r="F475" s="21"/>
      <c r="G475" s="75" t="n">
        <f aca="false">R475</f>
        <v>0</v>
      </c>
      <c r="H475" s="75" t="n">
        <f aca="false">G475*C475</f>
        <v>0</v>
      </c>
      <c r="I475" s="1" t="s">
        <v>359</v>
      </c>
      <c r="K475" s="76" t="s">
        <v>325</v>
      </c>
      <c r="L475" s="40"/>
      <c r="M475" s="76" t="s">
        <v>35</v>
      </c>
      <c r="N475" s="76" t="n">
        <v>1025</v>
      </c>
      <c r="O475" s="77" t="str">
        <f aca="false">IF(AND(L475="",M475=""),N475,"")</f>
        <v/>
      </c>
      <c r="P475" s="1" t="n">
        <f aca="false">VLOOKUP("CTR"&amp;N475,Cumul_par_Code_tarifaire!B$3:K$1003,2,0)</f>
        <v>0</v>
      </c>
      <c r="Q475" s="1" t="str">
        <f aca="false">IF(L475&lt;&gt;"",L$20,IF(M475&lt;&gt;"",M$20,VLOOKUP("CTR"&amp;N475,Cumul_par_Code_tarifaire!B$3:K$1003,9,0)))</f>
        <v>Nous Consulter</v>
      </c>
      <c r="R475" s="1" t="n">
        <f aca="false">IF(OR(L475&lt;&gt;"",M475&lt;&gt;""),R$21,VLOOKUP("CTR"&amp;N475,Cumul_par_Code_tarifaire!B$3:K$1003,10,0))</f>
        <v>0</v>
      </c>
    </row>
    <row r="476" customFormat="false" ht="12.8" hidden="true" customHeight="false" outlineLevel="0" collapsed="false">
      <c r="A476" s="71" t="s">
        <v>651</v>
      </c>
      <c r="B476" s="72" t="s">
        <v>653</v>
      </c>
      <c r="C476" s="73"/>
      <c r="D476" s="38" t="str">
        <f aca="false">IF(L476=L$22,L$21,IF(M476=M$22,M$21,K476))</f>
        <v>NC</v>
      </c>
      <c r="E476" s="80" t="str">
        <f aca="false">Q476</f>
        <v>Nous Consulter</v>
      </c>
      <c r="F476" s="21"/>
      <c r="G476" s="75" t="n">
        <f aca="false">R476</f>
        <v>0</v>
      </c>
      <c r="H476" s="75" t="n">
        <f aca="false">G476*C476</f>
        <v>0</v>
      </c>
      <c r="I476" s="1" t="s">
        <v>359</v>
      </c>
      <c r="K476" s="76" t="s">
        <v>325</v>
      </c>
      <c r="L476" s="40"/>
      <c r="M476" s="76" t="s">
        <v>35</v>
      </c>
      <c r="N476" s="76" t="n">
        <v>1025</v>
      </c>
      <c r="O476" s="77" t="str">
        <f aca="false">IF(AND(L476="",M476=""),N476,"")</f>
        <v/>
      </c>
      <c r="P476" s="1" t="n">
        <f aca="false">VLOOKUP("CTR"&amp;N476,Cumul_par_Code_tarifaire!B$3:K$1003,2,0)</f>
        <v>0</v>
      </c>
      <c r="Q476" s="1" t="str">
        <f aca="false">IF(L476&lt;&gt;"",L$20,IF(M476&lt;&gt;"",M$20,VLOOKUP("CTR"&amp;N476,Cumul_par_Code_tarifaire!B$3:K$1003,9,0)))</f>
        <v>Nous Consulter</v>
      </c>
      <c r="R476" s="1" t="n">
        <f aca="false">IF(OR(L476&lt;&gt;"",M476&lt;&gt;""),R$21,VLOOKUP("CTR"&amp;N476,Cumul_par_Code_tarifaire!B$3:K$1003,10,0))</f>
        <v>0</v>
      </c>
    </row>
    <row r="477" customFormat="false" ht="12.8" hidden="true" customHeight="false" outlineLevel="0" collapsed="false">
      <c r="A477" s="71" t="s">
        <v>651</v>
      </c>
      <c r="B477" s="72" t="s">
        <v>654</v>
      </c>
      <c r="C477" s="73"/>
      <c r="D477" s="38" t="str">
        <f aca="false">IF(L477=L$22,L$21,IF(M477=M$22,M$21,K477))</f>
        <v>NC</v>
      </c>
      <c r="E477" s="80" t="str">
        <f aca="false">Q477</f>
        <v>Nous Consulter</v>
      </c>
      <c r="F477" s="21"/>
      <c r="G477" s="75" t="n">
        <f aca="false">R477</f>
        <v>0</v>
      </c>
      <c r="H477" s="75" t="n">
        <f aca="false">G477*C477</f>
        <v>0</v>
      </c>
      <c r="I477" s="1" t="s">
        <v>359</v>
      </c>
      <c r="K477" s="76" t="s">
        <v>325</v>
      </c>
      <c r="L477" s="40"/>
      <c r="M477" s="76" t="s">
        <v>35</v>
      </c>
      <c r="N477" s="76" t="n">
        <v>1025</v>
      </c>
      <c r="O477" s="77" t="str">
        <f aca="false">IF(AND(L477="",M477=""),N477,"")</f>
        <v/>
      </c>
      <c r="P477" s="1" t="n">
        <f aca="false">VLOOKUP("CTR"&amp;N477,Cumul_par_Code_tarifaire!B$3:K$1003,2,0)</f>
        <v>0</v>
      </c>
      <c r="Q477" s="1" t="str">
        <f aca="false">IF(L477&lt;&gt;"",L$20,IF(M477&lt;&gt;"",M$20,VLOOKUP("CTR"&amp;N477,Cumul_par_Code_tarifaire!B$3:K$1003,9,0)))</f>
        <v>Nous Consulter</v>
      </c>
      <c r="R477" s="1" t="n">
        <f aca="false">IF(OR(L477&lt;&gt;"",M477&lt;&gt;""),R$21,VLOOKUP("CTR"&amp;N477,Cumul_par_Code_tarifaire!B$3:K$1003,10,0))</f>
        <v>0</v>
      </c>
    </row>
    <row r="478" customFormat="false" ht="12.8" hidden="true" customHeight="false" outlineLevel="0" collapsed="false">
      <c r="A478" s="71" t="s">
        <v>651</v>
      </c>
      <c r="B478" s="72" t="s">
        <v>655</v>
      </c>
      <c r="C478" s="73"/>
      <c r="D478" s="38" t="str">
        <f aca="false">IF(L478=L$22,L$21,IF(M478=M$22,M$21,K478))</f>
        <v>NC</v>
      </c>
      <c r="E478" s="80" t="str">
        <f aca="false">Q478</f>
        <v>Nous Consulter</v>
      </c>
      <c r="F478" s="21"/>
      <c r="G478" s="75" t="n">
        <f aca="false">R478</f>
        <v>0</v>
      </c>
      <c r="H478" s="75" t="n">
        <f aca="false">G478*C478</f>
        <v>0</v>
      </c>
      <c r="I478" s="1" t="s">
        <v>359</v>
      </c>
      <c r="K478" s="76" t="s">
        <v>325</v>
      </c>
      <c r="L478" s="40"/>
      <c r="M478" s="76" t="s">
        <v>35</v>
      </c>
      <c r="N478" s="76" t="n">
        <v>1025</v>
      </c>
      <c r="O478" s="77" t="str">
        <f aca="false">IF(AND(L478="",M478=""),N478,"")</f>
        <v/>
      </c>
      <c r="P478" s="1" t="n">
        <f aca="false">VLOOKUP("CTR"&amp;N478,Cumul_par_Code_tarifaire!B$3:K$1003,2,0)</f>
        <v>0</v>
      </c>
      <c r="Q478" s="1" t="str">
        <f aca="false">IF(L478&lt;&gt;"",L$20,IF(M478&lt;&gt;"",M$20,VLOOKUP("CTR"&amp;N478,Cumul_par_Code_tarifaire!B$3:K$1003,9,0)))</f>
        <v>Nous Consulter</v>
      </c>
      <c r="R478" s="1" t="n">
        <f aca="false">IF(OR(L478&lt;&gt;"",M478&lt;&gt;""),R$21,VLOOKUP("CTR"&amp;N478,Cumul_par_Code_tarifaire!B$3:K$1003,10,0))</f>
        <v>0</v>
      </c>
    </row>
    <row r="479" customFormat="false" ht="22.35" hidden="true" customHeight="false" outlineLevel="0" collapsed="false">
      <c r="A479" s="71" t="s">
        <v>651</v>
      </c>
      <c r="B479" s="72" t="s">
        <v>656</v>
      </c>
      <c r="C479" s="73"/>
      <c r="D479" s="38" t="str">
        <f aca="false">IF(L479=L$22,L$21,IF(M479=M$22,M$21,K479))</f>
        <v>NC</v>
      </c>
      <c r="E479" s="80" t="str">
        <f aca="false">Q479</f>
        <v>Nous Consulter</v>
      </c>
      <c r="F479" s="21"/>
      <c r="G479" s="75" t="n">
        <f aca="false">R479</f>
        <v>0</v>
      </c>
      <c r="H479" s="75" t="n">
        <f aca="false">G479*C479</f>
        <v>0</v>
      </c>
      <c r="I479" s="1" t="s">
        <v>359</v>
      </c>
      <c r="K479" s="76" t="s">
        <v>325</v>
      </c>
      <c r="L479" s="40"/>
      <c r="M479" s="76" t="s">
        <v>35</v>
      </c>
      <c r="N479" s="76" t="n">
        <v>1025</v>
      </c>
      <c r="O479" s="77" t="str">
        <f aca="false">IF(AND(L479="",M479=""),N479,"")</f>
        <v/>
      </c>
      <c r="P479" s="1" t="n">
        <f aca="false">VLOOKUP("CTR"&amp;N479,Cumul_par_Code_tarifaire!B$3:K$1003,2,0)</f>
        <v>0</v>
      </c>
      <c r="Q479" s="1" t="str">
        <f aca="false">IF(L479&lt;&gt;"",L$20,IF(M479&lt;&gt;"",M$20,VLOOKUP("CTR"&amp;N479,Cumul_par_Code_tarifaire!B$3:K$1003,9,0)))</f>
        <v>Nous Consulter</v>
      </c>
      <c r="R479" s="1" t="n">
        <f aca="false">IF(OR(L479&lt;&gt;"",M479&lt;&gt;""),R$21,VLOOKUP("CTR"&amp;N479,Cumul_par_Code_tarifaire!B$3:K$1003,10,0))</f>
        <v>0</v>
      </c>
    </row>
    <row r="480" customFormat="false" ht="12.8" hidden="true" customHeight="false" outlineLevel="0" collapsed="false">
      <c r="A480" s="71" t="s">
        <v>651</v>
      </c>
      <c r="B480" s="72" t="s">
        <v>657</v>
      </c>
      <c r="C480" s="73"/>
      <c r="D480" s="38" t="str">
        <f aca="false">IF(L480=L$22,L$21,IF(M480=M$22,M$21,K480))</f>
        <v>NC</v>
      </c>
      <c r="E480" s="80" t="str">
        <f aca="false">Q480</f>
        <v>Nous Consulter</v>
      </c>
      <c r="F480" s="21"/>
      <c r="G480" s="75" t="n">
        <f aca="false">R480</f>
        <v>0</v>
      </c>
      <c r="H480" s="75" t="n">
        <f aca="false">G480*C480</f>
        <v>0</v>
      </c>
      <c r="I480" s="1" t="s">
        <v>359</v>
      </c>
      <c r="K480" s="76" t="s">
        <v>325</v>
      </c>
      <c r="L480" s="40"/>
      <c r="M480" s="76" t="s">
        <v>35</v>
      </c>
      <c r="N480" s="76" t="n">
        <v>1025</v>
      </c>
      <c r="O480" s="77" t="str">
        <f aca="false">IF(AND(L480="",M480=""),N480,"")</f>
        <v/>
      </c>
      <c r="P480" s="1" t="n">
        <f aca="false">VLOOKUP("CTR"&amp;N480,Cumul_par_Code_tarifaire!B$3:K$1003,2,0)</f>
        <v>0</v>
      </c>
      <c r="Q480" s="1" t="str">
        <f aca="false">IF(L480&lt;&gt;"",L$20,IF(M480&lt;&gt;"",M$20,VLOOKUP("CTR"&amp;N480,Cumul_par_Code_tarifaire!B$3:K$1003,9,0)))</f>
        <v>Nous Consulter</v>
      </c>
      <c r="R480" s="1" t="n">
        <f aca="false">IF(OR(L480&lt;&gt;"",M480&lt;&gt;""),R$21,VLOOKUP("CTR"&amp;N480,Cumul_par_Code_tarifaire!B$3:K$1003,10,0))</f>
        <v>0</v>
      </c>
    </row>
    <row r="481" customFormat="false" ht="12.8" hidden="true" customHeight="false" outlineLevel="0" collapsed="false">
      <c r="A481" s="71" t="s">
        <v>651</v>
      </c>
      <c r="B481" s="72" t="s">
        <v>658</v>
      </c>
      <c r="C481" s="73"/>
      <c r="D481" s="38" t="str">
        <f aca="false">IF(L481=L$22,L$21,IF(M481=M$22,M$21,K481))</f>
        <v>NC</v>
      </c>
      <c r="E481" s="80" t="str">
        <f aca="false">Q481</f>
        <v>Nous Consulter</v>
      </c>
      <c r="F481" s="21"/>
      <c r="G481" s="75" t="n">
        <f aca="false">R481</f>
        <v>0</v>
      </c>
      <c r="H481" s="75" t="n">
        <f aca="false">G481*C481</f>
        <v>0</v>
      </c>
      <c r="I481" s="1" t="s">
        <v>359</v>
      </c>
      <c r="K481" s="76" t="s">
        <v>325</v>
      </c>
      <c r="L481" s="40"/>
      <c r="M481" s="76" t="s">
        <v>35</v>
      </c>
      <c r="N481" s="76" t="n">
        <v>1025</v>
      </c>
      <c r="O481" s="77" t="str">
        <f aca="false">IF(AND(L481="",M481=""),N481,"")</f>
        <v/>
      </c>
      <c r="P481" s="1" t="n">
        <f aca="false">VLOOKUP("CTR"&amp;N481,Cumul_par_Code_tarifaire!B$3:K$1003,2,0)</f>
        <v>0</v>
      </c>
      <c r="Q481" s="1" t="str">
        <f aca="false">IF(L481&lt;&gt;"",L$20,IF(M481&lt;&gt;"",M$20,VLOOKUP("CTR"&amp;N481,Cumul_par_Code_tarifaire!B$3:K$1003,9,0)))</f>
        <v>Nous Consulter</v>
      </c>
      <c r="R481" s="1" t="n">
        <f aca="false">IF(OR(L481&lt;&gt;"",M481&lt;&gt;""),R$21,VLOOKUP("CTR"&amp;N481,Cumul_par_Code_tarifaire!B$3:K$1003,10,0))</f>
        <v>0</v>
      </c>
    </row>
    <row r="482" customFormat="false" ht="12.8" hidden="true" customHeight="false" outlineLevel="0" collapsed="false">
      <c r="A482" s="71" t="s">
        <v>651</v>
      </c>
      <c r="B482" s="72" t="s">
        <v>659</v>
      </c>
      <c r="C482" s="73"/>
      <c r="D482" s="38" t="str">
        <f aca="false">IF(L482=L$22,L$21,IF(M482=M$22,M$21,K482))</f>
        <v>NC</v>
      </c>
      <c r="E482" s="80" t="str">
        <f aca="false">Q482</f>
        <v>Nous Consulter</v>
      </c>
      <c r="F482" s="21"/>
      <c r="G482" s="75" t="n">
        <f aca="false">R482</f>
        <v>0</v>
      </c>
      <c r="H482" s="75" t="n">
        <f aca="false">G482*C482</f>
        <v>0</v>
      </c>
      <c r="I482" s="1" t="s">
        <v>359</v>
      </c>
      <c r="K482" s="76" t="s">
        <v>325</v>
      </c>
      <c r="L482" s="40"/>
      <c r="M482" s="76" t="s">
        <v>35</v>
      </c>
      <c r="N482" s="76" t="n">
        <v>1025</v>
      </c>
      <c r="O482" s="77" t="str">
        <f aca="false">IF(AND(L482="",M482=""),N482,"")</f>
        <v/>
      </c>
      <c r="P482" s="1" t="n">
        <f aca="false">VLOOKUP("CTR"&amp;N482,Cumul_par_Code_tarifaire!B$3:K$1003,2,0)</f>
        <v>0</v>
      </c>
      <c r="Q482" s="1" t="str">
        <f aca="false">IF(L482&lt;&gt;"",L$20,IF(M482&lt;&gt;"",M$20,VLOOKUP("CTR"&amp;N482,Cumul_par_Code_tarifaire!B$3:K$1003,9,0)))</f>
        <v>Nous Consulter</v>
      </c>
      <c r="R482" s="1" t="n">
        <f aca="false">IF(OR(L482&lt;&gt;"",M482&lt;&gt;""),R$21,VLOOKUP("CTR"&amp;N482,Cumul_par_Code_tarifaire!B$3:K$1003,10,0))</f>
        <v>0</v>
      </c>
    </row>
    <row r="483" customFormat="false" ht="12.8" hidden="true" customHeight="false" outlineLevel="0" collapsed="false">
      <c r="A483" s="71" t="s">
        <v>651</v>
      </c>
      <c r="B483" s="72" t="s">
        <v>660</v>
      </c>
      <c r="C483" s="73"/>
      <c r="D483" s="38" t="str">
        <f aca="false">IF(L483=L$22,L$21,IF(M483=M$22,M$21,K483))</f>
        <v>NC</v>
      </c>
      <c r="E483" s="80" t="str">
        <f aca="false">Q483</f>
        <v>Nous Consulter</v>
      </c>
      <c r="F483" s="21"/>
      <c r="G483" s="75" t="n">
        <f aca="false">R483</f>
        <v>0</v>
      </c>
      <c r="H483" s="75" t="n">
        <f aca="false">G483*C483</f>
        <v>0</v>
      </c>
      <c r="I483" s="1" t="s">
        <v>359</v>
      </c>
      <c r="K483" s="76" t="s">
        <v>325</v>
      </c>
      <c r="L483" s="40"/>
      <c r="M483" s="76" t="s">
        <v>35</v>
      </c>
      <c r="N483" s="76" t="n">
        <v>1025</v>
      </c>
      <c r="O483" s="77" t="str">
        <f aca="false">IF(AND(L483="",M483=""),N483,"")</f>
        <v/>
      </c>
      <c r="P483" s="1" t="n">
        <f aca="false">VLOOKUP("CTR"&amp;N483,Cumul_par_Code_tarifaire!B$3:K$1003,2,0)</f>
        <v>0</v>
      </c>
      <c r="Q483" s="1" t="str">
        <f aca="false">IF(L483&lt;&gt;"",L$20,IF(M483&lt;&gt;"",M$20,VLOOKUP("CTR"&amp;N483,Cumul_par_Code_tarifaire!B$3:K$1003,9,0)))</f>
        <v>Nous Consulter</v>
      </c>
      <c r="R483" s="1" t="n">
        <f aca="false">IF(OR(L483&lt;&gt;"",M483&lt;&gt;""),R$21,VLOOKUP("CTR"&amp;N483,Cumul_par_Code_tarifaire!B$3:K$1003,10,0))</f>
        <v>0</v>
      </c>
    </row>
    <row r="484" customFormat="false" ht="12.8" hidden="true" customHeight="false" outlineLevel="0" collapsed="false">
      <c r="A484" s="71" t="s">
        <v>661</v>
      </c>
      <c r="B484" s="72" t="s">
        <v>662</v>
      </c>
      <c r="C484" s="73"/>
      <c r="D484" s="38" t="str">
        <f aca="false">IF(L484=L$22,L$21,IF(M484=M$22,M$21,K484))</f>
        <v>NC</v>
      </c>
      <c r="E484" s="80" t="str">
        <f aca="false">Q484</f>
        <v>Nous Consulter</v>
      </c>
      <c r="F484" s="21"/>
      <c r="G484" s="75" t="n">
        <f aca="false">R484</f>
        <v>0</v>
      </c>
      <c r="H484" s="75" t="n">
        <f aca="false">G484*C484</f>
        <v>0</v>
      </c>
      <c r="I484" s="1" t="s">
        <v>324</v>
      </c>
      <c r="K484" s="76" t="s">
        <v>325</v>
      </c>
      <c r="L484" s="40"/>
      <c r="M484" s="76" t="s">
        <v>35</v>
      </c>
      <c r="N484" s="76" t="n">
        <v>1024</v>
      </c>
      <c r="O484" s="77" t="str">
        <f aca="false">IF(AND(L484="",M484=""),N484,"")</f>
        <v/>
      </c>
      <c r="P484" s="1" t="n">
        <f aca="false">VLOOKUP("CTR"&amp;N484,Cumul_par_Code_tarifaire!B$3:K$1003,2,0)</f>
        <v>0</v>
      </c>
      <c r="Q484" s="1" t="str">
        <f aca="false">IF(L484&lt;&gt;"",L$20,IF(M484&lt;&gt;"",M$20,VLOOKUP("CTR"&amp;N484,Cumul_par_Code_tarifaire!B$3:K$1003,9,0)))</f>
        <v>Nous Consulter</v>
      </c>
      <c r="R484" s="1" t="n">
        <f aca="false">IF(OR(L484&lt;&gt;"",M484&lt;&gt;""),R$21,VLOOKUP("CTR"&amp;N484,Cumul_par_Code_tarifaire!B$3:K$1003,10,0))</f>
        <v>0</v>
      </c>
    </row>
    <row r="485" customFormat="false" ht="12.8" hidden="true" customHeight="false" outlineLevel="0" collapsed="false">
      <c r="A485" s="71" t="s">
        <v>661</v>
      </c>
      <c r="B485" s="72" t="s">
        <v>663</v>
      </c>
      <c r="C485" s="73"/>
      <c r="D485" s="38" t="str">
        <f aca="false">IF(L485=L$22,L$21,IF(M485=M$22,M$21,K485))</f>
        <v>NC</v>
      </c>
      <c r="E485" s="80" t="str">
        <f aca="false">Q485</f>
        <v>Nous Consulter</v>
      </c>
      <c r="F485" s="21"/>
      <c r="G485" s="75" t="n">
        <f aca="false">R485</f>
        <v>0</v>
      </c>
      <c r="H485" s="75" t="n">
        <f aca="false">G485*C485</f>
        <v>0</v>
      </c>
      <c r="I485" s="1" t="s">
        <v>324</v>
      </c>
      <c r="K485" s="76" t="s">
        <v>325</v>
      </c>
      <c r="L485" s="40"/>
      <c r="M485" s="76" t="s">
        <v>35</v>
      </c>
      <c r="N485" s="76" t="n">
        <v>1024</v>
      </c>
      <c r="O485" s="77" t="str">
        <f aca="false">IF(AND(L485="",M485=""),N485,"")</f>
        <v/>
      </c>
      <c r="P485" s="1" t="n">
        <f aca="false">VLOOKUP("CTR"&amp;N485,Cumul_par_Code_tarifaire!B$3:K$1003,2,0)</f>
        <v>0</v>
      </c>
      <c r="Q485" s="1" t="str">
        <f aca="false">IF(L485&lt;&gt;"",L$20,IF(M485&lt;&gt;"",M$20,VLOOKUP("CTR"&amp;N485,Cumul_par_Code_tarifaire!B$3:K$1003,9,0)))</f>
        <v>Nous Consulter</v>
      </c>
      <c r="R485" s="1" t="n">
        <f aca="false">IF(OR(L485&lt;&gt;"",M485&lt;&gt;""),R$21,VLOOKUP("CTR"&amp;N485,Cumul_par_Code_tarifaire!B$3:K$1003,10,0))</f>
        <v>0</v>
      </c>
    </row>
    <row r="486" customFormat="false" ht="12.8" hidden="false" customHeight="false" outlineLevel="0" collapsed="false">
      <c r="A486" s="71" t="s">
        <v>661</v>
      </c>
      <c r="B486" s="72" t="s">
        <v>664</v>
      </c>
      <c r="C486" s="73"/>
      <c r="D486" s="38" t="str">
        <f aca="false">IF(L486=L$22,L$21,IF(M486=M$22,M$21,K486))</f>
        <v>M3</v>
      </c>
      <c r="E486" s="80" t="n">
        <f aca="false">Q486</f>
        <v>1024</v>
      </c>
      <c r="F486" s="21"/>
      <c r="G486" s="75" t="n">
        <f aca="false">R486</f>
        <v>1</v>
      </c>
      <c r="H486" s="75" t="n">
        <f aca="false">G486*C486</f>
        <v>0</v>
      </c>
      <c r="I486" s="1" t="s">
        <v>324</v>
      </c>
      <c r="K486" s="76" t="s">
        <v>325</v>
      </c>
      <c r="L486" s="40"/>
      <c r="M486" s="76"/>
      <c r="N486" s="76" t="n">
        <v>1024</v>
      </c>
      <c r="O486" s="77" t="n">
        <f aca="false">IF(AND(L486="",M486=""),N486,"")</f>
        <v>1024</v>
      </c>
      <c r="P486" s="1" t="n">
        <f aca="false">VLOOKUP("CTR"&amp;N486,Cumul_par_Code_tarifaire!B$3:K$1003,2,0)</f>
        <v>0</v>
      </c>
      <c r="Q486" s="1" t="n">
        <f aca="false">IF(L486&lt;&gt;"",L$20,IF(M486&lt;&gt;"",M$20,VLOOKUP("CTR"&amp;N486,Cumul_par_Code_tarifaire!B$3:K$1003,9,0)))</f>
        <v>1024</v>
      </c>
      <c r="R486" s="1" t="n">
        <f aca="false">IF(OR(L486&lt;&gt;"",M486&lt;&gt;""),R$21,VLOOKUP("CTR"&amp;N486,Cumul_par_Code_tarifaire!B$3:K$1003,10,0))</f>
        <v>1</v>
      </c>
    </row>
    <row r="487" customFormat="false" ht="12.8" hidden="false" customHeight="false" outlineLevel="0" collapsed="false">
      <c r="A487" s="71" t="s">
        <v>661</v>
      </c>
      <c r="B487" s="72" t="s">
        <v>665</v>
      </c>
      <c r="C487" s="73"/>
      <c r="D487" s="38" t="str">
        <f aca="false">IF(L487=L$22,L$21,IF(M487=M$22,M$21,K487))</f>
        <v>M3</v>
      </c>
      <c r="E487" s="80" t="n">
        <f aca="false">Q487</f>
        <v>1024</v>
      </c>
      <c r="F487" s="21"/>
      <c r="G487" s="75" t="n">
        <f aca="false">R487</f>
        <v>1</v>
      </c>
      <c r="H487" s="75" t="n">
        <f aca="false">G487*C487</f>
        <v>0</v>
      </c>
      <c r="I487" s="1" t="s">
        <v>324</v>
      </c>
      <c r="K487" s="76" t="s">
        <v>325</v>
      </c>
      <c r="L487" s="40"/>
      <c r="M487" s="76"/>
      <c r="N487" s="76" t="n">
        <v>1024</v>
      </c>
      <c r="O487" s="77" t="n">
        <f aca="false">IF(AND(L487="",M487=""),N487,"")</f>
        <v>1024</v>
      </c>
      <c r="P487" s="1" t="n">
        <f aca="false">VLOOKUP("CTR"&amp;N487,Cumul_par_Code_tarifaire!B$3:K$1003,2,0)</f>
        <v>0</v>
      </c>
      <c r="Q487" s="1" t="n">
        <f aca="false">IF(L487&lt;&gt;"",L$20,IF(M487&lt;&gt;"",M$20,VLOOKUP("CTR"&amp;N487,Cumul_par_Code_tarifaire!B$3:K$1003,9,0)))</f>
        <v>1024</v>
      </c>
      <c r="R487" s="1" t="n">
        <f aca="false">IF(OR(L487&lt;&gt;"",M487&lt;&gt;""),R$21,VLOOKUP("CTR"&amp;N487,Cumul_par_Code_tarifaire!B$3:K$1003,10,0))</f>
        <v>1</v>
      </c>
    </row>
    <row r="488" customFormat="false" ht="12.8" hidden="false" customHeight="false" outlineLevel="0" collapsed="false">
      <c r="A488" s="71" t="s">
        <v>661</v>
      </c>
      <c r="B488" s="72" t="s">
        <v>666</v>
      </c>
      <c r="C488" s="73"/>
      <c r="D488" s="38" t="str">
        <f aca="false">IF(L488=L$22,L$21,IF(M488=M$22,M$21,K488))</f>
        <v>M3</v>
      </c>
      <c r="E488" s="80" t="n">
        <f aca="false">Q488</f>
        <v>1024</v>
      </c>
      <c r="F488" s="21"/>
      <c r="G488" s="75" t="n">
        <f aca="false">R488</f>
        <v>1</v>
      </c>
      <c r="H488" s="75" t="n">
        <f aca="false">G488*C488</f>
        <v>0</v>
      </c>
      <c r="I488" s="1" t="s">
        <v>324</v>
      </c>
      <c r="K488" s="76" t="s">
        <v>325</v>
      </c>
      <c r="L488" s="40"/>
      <c r="M488" s="76"/>
      <c r="N488" s="76" t="n">
        <v>1024</v>
      </c>
      <c r="O488" s="77" t="n">
        <f aca="false">IF(AND(L488="",M488=""),N488,"")</f>
        <v>1024</v>
      </c>
      <c r="P488" s="1" t="n">
        <f aca="false">VLOOKUP("CTR"&amp;N488,Cumul_par_Code_tarifaire!B$3:K$1003,2,0)</f>
        <v>0</v>
      </c>
      <c r="Q488" s="1" t="n">
        <f aca="false">IF(L488&lt;&gt;"",L$20,IF(M488&lt;&gt;"",M$20,VLOOKUP("CTR"&amp;N488,Cumul_par_Code_tarifaire!B$3:K$1003,9,0)))</f>
        <v>1024</v>
      </c>
      <c r="R488" s="1" t="n">
        <f aca="false">IF(OR(L488&lt;&gt;"",M488&lt;&gt;""),R$21,VLOOKUP("CTR"&amp;N488,Cumul_par_Code_tarifaire!B$3:K$1003,10,0))</f>
        <v>1</v>
      </c>
    </row>
    <row r="489" customFormat="false" ht="12.8" hidden="false" customHeight="false" outlineLevel="0" collapsed="false">
      <c r="A489" s="71" t="s">
        <v>661</v>
      </c>
      <c r="B489" s="72" t="s">
        <v>667</v>
      </c>
      <c r="C489" s="73"/>
      <c r="D489" s="38" t="str">
        <f aca="false">IF(L489=L$22,L$21,IF(M489=M$22,M$21,K489))</f>
        <v>M3</v>
      </c>
      <c r="E489" s="80" t="n">
        <f aca="false">Q489</f>
        <v>1024</v>
      </c>
      <c r="F489" s="21"/>
      <c r="G489" s="75" t="n">
        <f aca="false">R489</f>
        <v>1</v>
      </c>
      <c r="H489" s="75" t="n">
        <f aca="false">G489*C489</f>
        <v>0</v>
      </c>
      <c r="I489" s="1" t="s">
        <v>324</v>
      </c>
      <c r="K489" s="76" t="s">
        <v>325</v>
      </c>
      <c r="L489" s="40"/>
      <c r="M489" s="76"/>
      <c r="N489" s="76" t="n">
        <v>1024</v>
      </c>
      <c r="O489" s="77" t="n">
        <f aca="false">IF(AND(L489="",M489=""),N489,"")</f>
        <v>1024</v>
      </c>
      <c r="P489" s="1" t="n">
        <f aca="false">VLOOKUP("CTR"&amp;N489,Cumul_par_Code_tarifaire!B$3:K$1003,2,0)</f>
        <v>0</v>
      </c>
      <c r="Q489" s="1" t="n">
        <f aca="false">IF(L489&lt;&gt;"",L$20,IF(M489&lt;&gt;"",M$20,VLOOKUP("CTR"&amp;N489,Cumul_par_Code_tarifaire!B$3:K$1003,9,0)))</f>
        <v>1024</v>
      </c>
      <c r="R489" s="1" t="n">
        <f aca="false">IF(OR(L489&lt;&gt;"",M489&lt;&gt;""),R$21,VLOOKUP("CTR"&amp;N489,Cumul_par_Code_tarifaire!B$3:K$1003,10,0))</f>
        <v>1</v>
      </c>
    </row>
    <row r="490" customFormat="false" ht="12.8" hidden="true" customHeight="false" outlineLevel="0" collapsed="false">
      <c r="A490" s="71" t="s">
        <v>668</v>
      </c>
      <c r="B490" s="72" t="s">
        <v>669</v>
      </c>
      <c r="C490" s="73"/>
      <c r="D490" s="38" t="str">
        <f aca="false">IF(L490=L$22,L$21,IF(M490=M$22,M$21,K490))</f>
        <v>non dispo 2025</v>
      </c>
      <c r="E490" s="80" t="str">
        <f aca="false">Q490</f>
        <v>Nous Consulter</v>
      </c>
      <c r="F490" s="21"/>
      <c r="G490" s="75" t="n">
        <f aca="false">R490</f>
        <v>0</v>
      </c>
      <c r="H490" s="75" t="n">
        <f aca="false">G490*C490</f>
        <v>0</v>
      </c>
      <c r="I490" s="83" t="s">
        <v>332</v>
      </c>
      <c r="K490" s="76" t="s">
        <v>62</v>
      </c>
      <c r="L490" s="40" t="s">
        <v>34</v>
      </c>
      <c r="M490" s="76"/>
      <c r="N490" s="76" t="n">
        <v>1003</v>
      </c>
      <c r="O490" s="77" t="str">
        <f aca="false">IF(AND(L490="",M490=""),N490,"")</f>
        <v/>
      </c>
      <c r="P490" s="1" t="n">
        <f aca="false">VLOOKUP("CTR"&amp;N490,Cumul_par_Code_tarifaire!B$3:K$1003,2,0)</f>
        <v>0</v>
      </c>
      <c r="Q490" s="1" t="str">
        <f aca="false">IF(L490&lt;&gt;"",L$20,IF(M490&lt;&gt;"",M$20,VLOOKUP("CTR"&amp;N490,Cumul_par_Code_tarifaire!B$3:K$1003,9,0)))</f>
        <v>Nous Consulter</v>
      </c>
      <c r="R490" s="1" t="n">
        <f aca="false">IF(OR(L490&lt;&gt;"",M490&lt;&gt;""),R$21,VLOOKUP("CTR"&amp;N490,Cumul_par_Code_tarifaire!B$3:K$1003,10,0))</f>
        <v>0</v>
      </c>
      <c r="S490" s="1"/>
      <c r="T490" s="5"/>
      <c r="U490" s="5"/>
    </row>
    <row r="491" customFormat="false" ht="12.8" hidden="false" customHeight="false" outlineLevel="0" collapsed="false">
      <c r="A491" s="71" t="s">
        <v>668</v>
      </c>
      <c r="B491" s="72" t="s">
        <v>670</v>
      </c>
      <c r="C491" s="73"/>
      <c r="D491" s="38" t="str">
        <f aca="false">IF(L491=L$22,L$21,IF(M491=M$22,M$21,K491))</f>
        <v>G5</v>
      </c>
      <c r="E491" s="80" t="n">
        <f aca="false">Q491</f>
        <v>1003</v>
      </c>
      <c r="F491" s="21"/>
      <c r="G491" s="75" t="n">
        <f aca="false">R491</f>
        <v>2.3</v>
      </c>
      <c r="H491" s="75" t="n">
        <f aca="false">G491*C491</f>
        <v>0</v>
      </c>
      <c r="I491" s="83" t="s">
        <v>332</v>
      </c>
      <c r="K491" s="76" t="s">
        <v>62</v>
      </c>
      <c r="L491" s="40"/>
      <c r="M491" s="76"/>
      <c r="N491" s="76" t="n">
        <v>1003</v>
      </c>
      <c r="O491" s="77" t="n">
        <f aca="false">IF(AND(L491="",M491=""),N491,"")</f>
        <v>1003</v>
      </c>
      <c r="P491" s="1" t="n">
        <f aca="false">VLOOKUP("CTR"&amp;N491,Cumul_par_Code_tarifaire!B$3:K$1003,2,0)</f>
        <v>0</v>
      </c>
      <c r="Q491" s="1" t="n">
        <f aca="false">IF(L491&lt;&gt;"",L$20,IF(M491&lt;&gt;"",M$20,VLOOKUP("CTR"&amp;N491,Cumul_par_Code_tarifaire!B$3:K$1003,9,0)))</f>
        <v>1003</v>
      </c>
      <c r="R491" s="1" t="n">
        <f aca="false">IF(OR(L491&lt;&gt;"",M491&lt;&gt;""),R$21,VLOOKUP("CTR"&amp;N491,Cumul_par_Code_tarifaire!B$3:K$1003,10,0))</f>
        <v>2.3</v>
      </c>
    </row>
    <row r="492" customFormat="false" ht="12.8" hidden="false" customHeight="false" outlineLevel="0" collapsed="false">
      <c r="A492" s="71" t="s">
        <v>668</v>
      </c>
      <c r="B492" s="72" t="s">
        <v>671</v>
      </c>
      <c r="C492" s="73"/>
      <c r="D492" s="38" t="str">
        <f aca="false">IF(L492=L$22,L$21,IF(M492=M$22,M$21,K492))</f>
        <v>G5</v>
      </c>
      <c r="E492" s="80" t="n">
        <f aca="false">Q492</f>
        <v>1003</v>
      </c>
      <c r="F492" s="21"/>
      <c r="G492" s="75" t="n">
        <f aca="false">R492</f>
        <v>2.3</v>
      </c>
      <c r="H492" s="75" t="n">
        <f aca="false">G492*C492</f>
        <v>0</v>
      </c>
      <c r="I492" s="83" t="s">
        <v>332</v>
      </c>
      <c r="K492" s="76" t="s">
        <v>62</v>
      </c>
      <c r="L492" s="40"/>
      <c r="M492" s="76"/>
      <c r="N492" s="76" t="n">
        <v>1003</v>
      </c>
      <c r="O492" s="77" t="n">
        <f aca="false">IF(AND(L492="",M492=""),N492,"")</f>
        <v>1003</v>
      </c>
      <c r="P492" s="1" t="n">
        <f aca="false">VLOOKUP("CTR"&amp;N492,Cumul_par_Code_tarifaire!B$3:K$1003,2,0)</f>
        <v>0</v>
      </c>
      <c r="Q492" s="1" t="n">
        <f aca="false">IF(L492&lt;&gt;"",L$20,IF(M492&lt;&gt;"",M$20,VLOOKUP("CTR"&amp;N492,Cumul_par_Code_tarifaire!B$3:K$1003,9,0)))</f>
        <v>1003</v>
      </c>
      <c r="R492" s="1" t="n">
        <f aca="false">IF(OR(L492&lt;&gt;"",M492&lt;&gt;""),R$21,VLOOKUP("CTR"&amp;N492,Cumul_par_Code_tarifaire!B$3:K$1003,10,0))</f>
        <v>2.3</v>
      </c>
    </row>
    <row r="493" customFormat="false" ht="12.8" hidden="false" customHeight="false" outlineLevel="0" collapsed="false">
      <c r="A493" s="71" t="s">
        <v>668</v>
      </c>
      <c r="B493" s="72" t="s">
        <v>672</v>
      </c>
      <c r="C493" s="73"/>
      <c r="D493" s="38" t="str">
        <f aca="false">IF(L493=L$22,L$21,IF(M493=M$22,M$21,K493))</f>
        <v>G5</v>
      </c>
      <c r="E493" s="80" t="n">
        <f aca="false">Q493</f>
        <v>1003</v>
      </c>
      <c r="F493" s="21"/>
      <c r="G493" s="75" t="n">
        <f aca="false">R493</f>
        <v>2.3</v>
      </c>
      <c r="H493" s="75" t="n">
        <f aca="false">G493*C493</f>
        <v>0</v>
      </c>
      <c r="I493" s="83" t="s">
        <v>332</v>
      </c>
      <c r="K493" s="76" t="s">
        <v>62</v>
      </c>
      <c r="L493" s="40"/>
      <c r="M493" s="76"/>
      <c r="N493" s="76" t="n">
        <v>1003</v>
      </c>
      <c r="O493" s="77" t="n">
        <f aca="false">IF(AND(L493="",M493=""),N493,"")</f>
        <v>1003</v>
      </c>
      <c r="P493" s="1" t="n">
        <f aca="false">VLOOKUP("CTR"&amp;N493,Cumul_par_Code_tarifaire!B$3:K$1003,2,0)</f>
        <v>0</v>
      </c>
      <c r="Q493" s="1" t="n">
        <f aca="false">IF(L493&lt;&gt;"",L$20,IF(M493&lt;&gt;"",M$20,VLOOKUP("CTR"&amp;N493,Cumul_par_Code_tarifaire!B$3:K$1003,9,0)))</f>
        <v>1003</v>
      </c>
      <c r="R493" s="1" t="n">
        <f aca="false">IF(OR(L493&lt;&gt;"",M493&lt;&gt;""),R$21,VLOOKUP("CTR"&amp;N493,Cumul_par_Code_tarifaire!B$3:K$1003,10,0))</f>
        <v>2.3</v>
      </c>
    </row>
    <row r="494" customFormat="false" ht="12.8" hidden="false" customHeight="false" outlineLevel="0" collapsed="false">
      <c r="A494" s="71" t="s">
        <v>668</v>
      </c>
      <c r="B494" s="72" t="s">
        <v>673</v>
      </c>
      <c r="C494" s="73"/>
      <c r="D494" s="38" t="str">
        <f aca="false">IF(L494=L$22,L$21,IF(M494=M$22,M$21,K494))</f>
        <v>G5</v>
      </c>
      <c r="E494" s="80" t="n">
        <f aca="false">Q494</f>
        <v>1003</v>
      </c>
      <c r="F494" s="21"/>
      <c r="G494" s="75" t="n">
        <f aca="false">R494</f>
        <v>2.3</v>
      </c>
      <c r="H494" s="75" t="n">
        <f aca="false">G494*C494</f>
        <v>0</v>
      </c>
      <c r="I494" s="83" t="s">
        <v>332</v>
      </c>
      <c r="K494" s="76" t="s">
        <v>62</v>
      </c>
      <c r="L494" s="40"/>
      <c r="M494" s="76"/>
      <c r="N494" s="76" t="n">
        <v>1003</v>
      </c>
      <c r="O494" s="77" t="n">
        <f aca="false">IF(AND(L494="",M494=""),N494,"")</f>
        <v>1003</v>
      </c>
      <c r="P494" s="1" t="n">
        <f aca="false">VLOOKUP("CTR"&amp;N494,Cumul_par_Code_tarifaire!B$3:K$1003,2,0)</f>
        <v>0</v>
      </c>
      <c r="Q494" s="1" t="n">
        <f aca="false">IF(L494&lt;&gt;"",L$20,IF(M494&lt;&gt;"",M$20,VLOOKUP("CTR"&amp;N494,Cumul_par_Code_tarifaire!B$3:K$1003,9,0)))</f>
        <v>1003</v>
      </c>
      <c r="R494" s="1" t="n">
        <f aca="false">IF(OR(L494&lt;&gt;"",M494&lt;&gt;""),R$21,VLOOKUP("CTR"&amp;N494,Cumul_par_Code_tarifaire!B$3:K$1003,10,0))</f>
        <v>2.3</v>
      </c>
    </row>
    <row r="495" customFormat="false" ht="12.8" hidden="false" customHeight="false" outlineLevel="0" collapsed="false">
      <c r="A495" s="71" t="s">
        <v>668</v>
      </c>
      <c r="B495" s="72" t="s">
        <v>674</v>
      </c>
      <c r="C495" s="73"/>
      <c r="D495" s="38" t="str">
        <f aca="false">IF(L495=L$22,L$21,IF(M495=M$22,M$21,K495))</f>
        <v>G5</v>
      </c>
      <c r="E495" s="80" t="n">
        <f aca="false">Q495</f>
        <v>1003</v>
      </c>
      <c r="F495" s="21"/>
      <c r="G495" s="75" t="n">
        <f aca="false">R495</f>
        <v>2.3</v>
      </c>
      <c r="H495" s="75" t="n">
        <f aca="false">G495*C495</f>
        <v>0</v>
      </c>
      <c r="I495" s="83" t="s">
        <v>332</v>
      </c>
      <c r="K495" s="76" t="s">
        <v>62</v>
      </c>
      <c r="L495" s="40"/>
      <c r="M495" s="76"/>
      <c r="N495" s="76" t="n">
        <v>1003</v>
      </c>
      <c r="O495" s="77" t="n">
        <f aca="false">IF(AND(L495="",M495=""),N495,"")</f>
        <v>1003</v>
      </c>
      <c r="P495" s="1" t="n">
        <f aca="false">VLOOKUP("CTR"&amp;N495,Cumul_par_Code_tarifaire!B$3:K$1003,2,0)</f>
        <v>0</v>
      </c>
      <c r="Q495" s="1" t="n">
        <f aca="false">IF(L495&lt;&gt;"",L$20,IF(M495&lt;&gt;"",M$20,VLOOKUP("CTR"&amp;N495,Cumul_par_Code_tarifaire!B$3:K$1003,9,0)))</f>
        <v>1003</v>
      </c>
      <c r="R495" s="1" t="n">
        <f aca="false">IF(OR(L495&lt;&gt;"",M495&lt;&gt;""),R$21,VLOOKUP("CTR"&amp;N495,Cumul_par_Code_tarifaire!B$3:K$1003,10,0))</f>
        <v>2.3</v>
      </c>
    </row>
    <row r="496" customFormat="false" ht="12.8" hidden="false" customHeight="false" outlineLevel="0" collapsed="false">
      <c r="A496" s="71" t="s">
        <v>668</v>
      </c>
      <c r="B496" s="72" t="s">
        <v>675</v>
      </c>
      <c r="C496" s="73"/>
      <c r="D496" s="38" t="str">
        <f aca="false">IF(L496=L$22,L$21,IF(M496=M$22,M$21,K496))</f>
        <v>G5</v>
      </c>
      <c r="E496" s="80" t="n">
        <f aca="false">Q496</f>
        <v>1003</v>
      </c>
      <c r="F496" s="21"/>
      <c r="G496" s="75" t="n">
        <f aca="false">R496</f>
        <v>2.3</v>
      </c>
      <c r="H496" s="75" t="n">
        <f aca="false">G496*C496</f>
        <v>0</v>
      </c>
      <c r="I496" s="83" t="s">
        <v>332</v>
      </c>
      <c r="K496" s="76" t="s">
        <v>62</v>
      </c>
      <c r="L496" s="40"/>
      <c r="M496" s="76"/>
      <c r="N496" s="76" t="n">
        <v>1003</v>
      </c>
      <c r="O496" s="77" t="n">
        <f aca="false">IF(AND(L496="",M496=""),N496,"")</f>
        <v>1003</v>
      </c>
      <c r="P496" s="1" t="n">
        <f aca="false">VLOOKUP("CTR"&amp;N496,Cumul_par_Code_tarifaire!B$3:K$1003,2,0)</f>
        <v>0</v>
      </c>
      <c r="Q496" s="1" t="n">
        <f aca="false">IF(L496&lt;&gt;"",L$20,IF(M496&lt;&gt;"",M$20,VLOOKUP("CTR"&amp;N496,Cumul_par_Code_tarifaire!B$3:K$1003,9,0)))</f>
        <v>1003</v>
      </c>
      <c r="R496" s="1" t="n">
        <f aca="false">IF(OR(L496&lt;&gt;"",M496&lt;&gt;""),R$21,VLOOKUP("CTR"&amp;N496,Cumul_par_Code_tarifaire!B$3:K$1003,10,0))</f>
        <v>2.3</v>
      </c>
    </row>
    <row r="497" customFormat="false" ht="12.8" hidden="false" customHeight="false" outlineLevel="0" collapsed="false">
      <c r="A497" s="71" t="s">
        <v>668</v>
      </c>
      <c r="B497" s="72" t="s">
        <v>676</v>
      </c>
      <c r="C497" s="73"/>
      <c r="D497" s="38" t="str">
        <f aca="false">IF(L497=L$22,L$21,IF(M497=M$22,M$21,K497))</f>
        <v>G5</v>
      </c>
      <c r="E497" s="80" t="n">
        <f aca="false">Q497</f>
        <v>1003</v>
      </c>
      <c r="F497" s="21"/>
      <c r="G497" s="75" t="n">
        <f aca="false">R497</f>
        <v>2.3</v>
      </c>
      <c r="H497" s="75" t="n">
        <f aca="false">G497*C497</f>
        <v>0</v>
      </c>
      <c r="I497" s="83" t="s">
        <v>332</v>
      </c>
      <c r="K497" s="76" t="s">
        <v>62</v>
      </c>
      <c r="L497" s="40"/>
      <c r="M497" s="76"/>
      <c r="N497" s="76" t="n">
        <v>1003</v>
      </c>
      <c r="O497" s="77" t="n">
        <f aca="false">IF(AND(L497="",M497=""),N497,"")</f>
        <v>1003</v>
      </c>
      <c r="P497" s="1" t="n">
        <f aca="false">VLOOKUP("CTR"&amp;N497,Cumul_par_Code_tarifaire!B$3:K$1003,2,0)</f>
        <v>0</v>
      </c>
      <c r="Q497" s="1" t="n">
        <f aca="false">IF(L497&lt;&gt;"",L$20,IF(M497&lt;&gt;"",M$20,VLOOKUP("CTR"&amp;N497,Cumul_par_Code_tarifaire!B$3:K$1003,9,0)))</f>
        <v>1003</v>
      </c>
      <c r="R497" s="1" t="n">
        <f aca="false">IF(OR(L497&lt;&gt;"",M497&lt;&gt;""),R$21,VLOOKUP("CTR"&amp;N497,Cumul_par_Code_tarifaire!B$3:K$1003,10,0))</f>
        <v>2.3</v>
      </c>
    </row>
    <row r="498" customFormat="false" ht="12.8" hidden="false" customHeight="false" outlineLevel="0" collapsed="false">
      <c r="A498" s="71" t="s">
        <v>668</v>
      </c>
      <c r="B498" s="72" t="s">
        <v>677</v>
      </c>
      <c r="C498" s="73"/>
      <c r="D498" s="38" t="str">
        <f aca="false">IF(L498=L$22,L$21,IF(M498=M$22,M$21,K498))</f>
        <v>G5</v>
      </c>
      <c r="E498" s="80" t="n">
        <f aca="false">Q498</f>
        <v>1003</v>
      </c>
      <c r="F498" s="21"/>
      <c r="G498" s="75" t="n">
        <f aca="false">R498</f>
        <v>2.3</v>
      </c>
      <c r="H498" s="75" t="n">
        <f aca="false">G498*C498</f>
        <v>0</v>
      </c>
      <c r="I498" s="83" t="s">
        <v>332</v>
      </c>
      <c r="K498" s="76" t="s">
        <v>62</v>
      </c>
      <c r="L498" s="40"/>
      <c r="M498" s="76"/>
      <c r="N498" s="76" t="n">
        <v>1003</v>
      </c>
      <c r="O498" s="77" t="n">
        <f aca="false">IF(AND(L498="",M498=""),N498,"")</f>
        <v>1003</v>
      </c>
      <c r="P498" s="1" t="n">
        <f aca="false">VLOOKUP("CTR"&amp;N498,Cumul_par_Code_tarifaire!B$3:K$1003,2,0)</f>
        <v>0</v>
      </c>
      <c r="Q498" s="1" t="n">
        <f aca="false">IF(L498&lt;&gt;"",L$20,IF(M498&lt;&gt;"",M$20,VLOOKUP("CTR"&amp;N498,Cumul_par_Code_tarifaire!B$3:K$1003,9,0)))</f>
        <v>1003</v>
      </c>
      <c r="R498" s="1" t="n">
        <f aca="false">IF(OR(L498&lt;&gt;"",M498&lt;&gt;""),R$21,VLOOKUP("CTR"&amp;N498,Cumul_par_Code_tarifaire!B$3:K$1003,10,0))</f>
        <v>2.3</v>
      </c>
    </row>
    <row r="499" customFormat="false" ht="12.8" hidden="false" customHeight="false" outlineLevel="0" collapsed="false">
      <c r="A499" s="71" t="s">
        <v>668</v>
      </c>
      <c r="B499" s="72" t="s">
        <v>678</v>
      </c>
      <c r="C499" s="73"/>
      <c r="D499" s="38" t="str">
        <f aca="false">IF(L499=L$22,L$21,IF(M499=M$22,M$21,K499))</f>
        <v>G5</v>
      </c>
      <c r="E499" s="80" t="n">
        <f aca="false">Q499</f>
        <v>1003</v>
      </c>
      <c r="F499" s="21"/>
      <c r="G499" s="75" t="n">
        <f aca="false">R499</f>
        <v>2.3</v>
      </c>
      <c r="H499" s="75" t="n">
        <f aca="false">G499*C499</f>
        <v>0</v>
      </c>
      <c r="I499" s="83" t="s">
        <v>332</v>
      </c>
      <c r="K499" s="76" t="s">
        <v>62</v>
      </c>
      <c r="L499" s="40"/>
      <c r="M499" s="76"/>
      <c r="N499" s="76" t="n">
        <v>1003</v>
      </c>
      <c r="O499" s="77" t="n">
        <f aca="false">IF(AND(L499="",M499=""),N499,"")</f>
        <v>1003</v>
      </c>
      <c r="P499" s="1" t="n">
        <f aca="false">VLOOKUP("CTR"&amp;N499,Cumul_par_Code_tarifaire!B$3:K$1003,2,0)</f>
        <v>0</v>
      </c>
      <c r="Q499" s="1" t="n">
        <f aca="false">IF(L499&lt;&gt;"",L$20,IF(M499&lt;&gt;"",M$20,VLOOKUP("CTR"&amp;N499,Cumul_par_Code_tarifaire!B$3:K$1003,9,0)))</f>
        <v>1003</v>
      </c>
      <c r="R499" s="1" t="n">
        <f aca="false">IF(OR(L499&lt;&gt;"",M499&lt;&gt;""),R$21,VLOOKUP("CTR"&amp;N499,Cumul_par_Code_tarifaire!B$3:K$1003,10,0))</f>
        <v>2.3</v>
      </c>
    </row>
    <row r="500" customFormat="false" ht="12.8" hidden="false" customHeight="false" outlineLevel="0" collapsed="false">
      <c r="A500" s="71" t="s">
        <v>668</v>
      </c>
      <c r="B500" s="72" t="s">
        <v>679</v>
      </c>
      <c r="C500" s="73"/>
      <c r="D500" s="38" t="str">
        <f aca="false">IF(L500=L$22,L$21,IF(M500=M$22,M$21,K500))</f>
        <v>G5</v>
      </c>
      <c r="E500" s="80" t="n">
        <f aca="false">Q500</f>
        <v>1003</v>
      </c>
      <c r="F500" s="21"/>
      <c r="G500" s="75" t="n">
        <f aca="false">R500</f>
        <v>2.3</v>
      </c>
      <c r="H500" s="75" t="n">
        <f aca="false">G500*C500</f>
        <v>0</v>
      </c>
      <c r="I500" s="83" t="s">
        <v>332</v>
      </c>
      <c r="K500" s="76" t="s">
        <v>62</v>
      </c>
      <c r="L500" s="40"/>
      <c r="M500" s="76"/>
      <c r="N500" s="76" t="n">
        <v>1003</v>
      </c>
      <c r="O500" s="77" t="n">
        <f aca="false">IF(AND(L500="",M500=""),N500,"")</f>
        <v>1003</v>
      </c>
      <c r="P500" s="1" t="n">
        <f aca="false">VLOOKUP("CTR"&amp;N500,Cumul_par_Code_tarifaire!B$3:K$1003,2,0)</f>
        <v>0</v>
      </c>
      <c r="Q500" s="1" t="n">
        <f aca="false">IF(L500&lt;&gt;"",L$20,IF(M500&lt;&gt;"",M$20,VLOOKUP("CTR"&amp;N500,Cumul_par_Code_tarifaire!B$3:K$1003,9,0)))</f>
        <v>1003</v>
      </c>
      <c r="R500" s="1" t="n">
        <f aca="false">IF(OR(L500&lt;&gt;"",M500&lt;&gt;""),R$21,VLOOKUP("CTR"&amp;N500,Cumul_par_Code_tarifaire!B$3:K$1003,10,0))</f>
        <v>2.3</v>
      </c>
    </row>
    <row r="501" customFormat="false" ht="12.8" hidden="false" customHeight="false" outlineLevel="0" collapsed="false">
      <c r="A501" s="71" t="s">
        <v>668</v>
      </c>
      <c r="B501" s="72" t="s">
        <v>680</v>
      </c>
      <c r="C501" s="29"/>
      <c r="D501" s="38" t="str">
        <f aca="false">IF(L501=L$22,L$21,IF(M501=M$22,M$21,K501))</f>
        <v>G5</v>
      </c>
      <c r="E501" s="80" t="n">
        <f aca="false">Q501</f>
        <v>1003</v>
      </c>
      <c r="F501" s="21"/>
      <c r="G501" s="75" t="n">
        <f aca="false">R501</f>
        <v>2.3</v>
      </c>
      <c r="H501" s="75" t="n">
        <f aca="false">G501*C501</f>
        <v>0</v>
      </c>
      <c r="I501" s="83" t="s">
        <v>332</v>
      </c>
      <c r="K501" s="76" t="s">
        <v>62</v>
      </c>
      <c r="L501" s="40"/>
      <c r="M501" s="76"/>
      <c r="N501" s="76" t="n">
        <v>1003</v>
      </c>
      <c r="O501" s="77" t="n">
        <f aca="false">IF(AND(L501="",M501=""),N501,"")</f>
        <v>1003</v>
      </c>
      <c r="P501" s="1" t="n">
        <f aca="false">VLOOKUP("CTR"&amp;N501,Cumul_par_Code_tarifaire!B$3:K$1003,2,0)</f>
        <v>0</v>
      </c>
      <c r="Q501" s="1" t="n">
        <f aca="false">IF(L501&lt;&gt;"",L$20,IF(M501&lt;&gt;"",M$20,VLOOKUP("CTR"&amp;N501,Cumul_par_Code_tarifaire!B$3:K$1003,9,0)))</f>
        <v>1003</v>
      </c>
      <c r="R501" s="1" t="n">
        <f aca="false">IF(OR(L501&lt;&gt;"",M501&lt;&gt;""),R$21,VLOOKUP("CTR"&amp;N501,Cumul_par_Code_tarifaire!B$3:K$1003,10,0))</f>
        <v>2.3</v>
      </c>
    </row>
    <row r="502" customFormat="false" ht="12.8" hidden="true" customHeight="false" outlineLevel="0" collapsed="false">
      <c r="A502" s="71" t="s">
        <v>668</v>
      </c>
      <c r="B502" s="72" t="s">
        <v>681</v>
      </c>
      <c r="C502" s="73"/>
      <c r="D502" s="38" t="str">
        <f aca="false">IF(L502=L$22,L$21,IF(M502=M$22,M$21,K502))</f>
        <v>non dispo 2025</v>
      </c>
      <c r="E502" s="80" t="str">
        <f aca="false">Q502</f>
        <v>Nous Consulter</v>
      </c>
      <c r="F502" s="21"/>
      <c r="G502" s="75" t="n">
        <f aca="false">R502</f>
        <v>0</v>
      </c>
      <c r="H502" s="75" t="n">
        <f aca="false">G502*C502</f>
        <v>0</v>
      </c>
      <c r="I502" s="83" t="s">
        <v>332</v>
      </c>
      <c r="K502" s="76" t="s">
        <v>62</v>
      </c>
      <c r="L502" s="40" t="s">
        <v>34</v>
      </c>
      <c r="M502" s="76"/>
      <c r="N502" s="76" t="n">
        <v>1003</v>
      </c>
      <c r="O502" s="77" t="str">
        <f aca="false">IF(AND(L502="",M502=""),N502,"")</f>
        <v/>
      </c>
      <c r="P502" s="1" t="n">
        <f aca="false">VLOOKUP("CTR"&amp;N502,Cumul_par_Code_tarifaire!B$3:K$1003,2,0)</f>
        <v>0</v>
      </c>
      <c r="Q502" s="1" t="str">
        <f aca="false">IF(L502&lt;&gt;"",L$20,IF(M502&lt;&gt;"",M$20,VLOOKUP("CTR"&amp;N502,Cumul_par_Code_tarifaire!B$3:K$1003,9,0)))</f>
        <v>Nous Consulter</v>
      </c>
      <c r="R502" s="1" t="n">
        <f aca="false">IF(OR(L502&lt;&gt;"",M502&lt;&gt;""),R$21,VLOOKUP("CTR"&amp;N502,Cumul_par_Code_tarifaire!B$3:K$1003,10,0))</f>
        <v>0</v>
      </c>
      <c r="S502" s="1"/>
      <c r="T502" s="5"/>
      <c r="U502" s="5"/>
    </row>
    <row r="503" customFormat="false" ht="12.8" hidden="false" customHeight="false" outlineLevel="0" collapsed="false">
      <c r="A503" s="71" t="s">
        <v>668</v>
      </c>
      <c r="B503" s="72" t="s">
        <v>682</v>
      </c>
      <c r="C503" s="73"/>
      <c r="D503" s="38" t="str">
        <f aca="false">IF(L503=L$22,L$21,IF(M503=M$22,M$21,K503))</f>
        <v>G5</v>
      </c>
      <c r="E503" s="80" t="n">
        <f aca="false">Q503</f>
        <v>1003</v>
      </c>
      <c r="F503" s="21"/>
      <c r="G503" s="75" t="n">
        <f aca="false">R503</f>
        <v>2.3</v>
      </c>
      <c r="H503" s="75" t="n">
        <f aca="false">G503*C503</f>
        <v>0</v>
      </c>
      <c r="I503" s="83" t="s">
        <v>332</v>
      </c>
      <c r="K503" s="76" t="s">
        <v>62</v>
      </c>
      <c r="L503" s="40"/>
      <c r="M503" s="76"/>
      <c r="N503" s="76" t="n">
        <v>1003</v>
      </c>
      <c r="O503" s="77" t="n">
        <f aca="false">IF(AND(L503="",M503=""),N503,"")</f>
        <v>1003</v>
      </c>
      <c r="P503" s="1" t="n">
        <f aca="false">VLOOKUP("CTR"&amp;N503,Cumul_par_Code_tarifaire!B$3:K$1003,2,0)</f>
        <v>0</v>
      </c>
      <c r="Q503" s="1" t="n">
        <f aca="false">IF(L503&lt;&gt;"",L$20,IF(M503&lt;&gt;"",M$20,VLOOKUP("CTR"&amp;N503,Cumul_par_Code_tarifaire!B$3:K$1003,9,0)))</f>
        <v>1003</v>
      </c>
      <c r="R503" s="1" t="n">
        <f aca="false">IF(OR(L503&lt;&gt;"",M503&lt;&gt;""),R$21,VLOOKUP("CTR"&amp;N503,Cumul_par_Code_tarifaire!B$3:K$1003,10,0))</f>
        <v>2.3</v>
      </c>
    </row>
    <row r="504" customFormat="false" ht="12.8" hidden="false" customHeight="false" outlineLevel="0" collapsed="false">
      <c r="A504" s="71" t="s">
        <v>668</v>
      </c>
      <c r="B504" s="72" t="s">
        <v>683</v>
      </c>
      <c r="C504" s="73"/>
      <c r="D504" s="38" t="str">
        <f aca="false">IF(L504=L$22,L$21,IF(M504=M$22,M$21,K504))</f>
        <v>G5</v>
      </c>
      <c r="E504" s="80" t="n">
        <f aca="false">Q504</f>
        <v>1003</v>
      </c>
      <c r="F504" s="21"/>
      <c r="G504" s="75" t="n">
        <f aca="false">R504</f>
        <v>2.3</v>
      </c>
      <c r="H504" s="75" t="n">
        <f aca="false">G504*C504</f>
        <v>0</v>
      </c>
      <c r="I504" s="83" t="s">
        <v>332</v>
      </c>
      <c r="K504" s="76" t="s">
        <v>62</v>
      </c>
      <c r="L504" s="40"/>
      <c r="M504" s="76"/>
      <c r="N504" s="76" t="n">
        <v>1003</v>
      </c>
      <c r="O504" s="77" t="n">
        <f aca="false">IF(AND(L504="",M504=""),N504,"")</f>
        <v>1003</v>
      </c>
      <c r="P504" s="1" t="n">
        <f aca="false">VLOOKUP("CTR"&amp;N504,Cumul_par_Code_tarifaire!B$3:K$1003,2,0)</f>
        <v>0</v>
      </c>
      <c r="Q504" s="1" t="n">
        <f aca="false">IF(L504&lt;&gt;"",L$20,IF(M504&lt;&gt;"",M$20,VLOOKUP("CTR"&amp;N504,Cumul_par_Code_tarifaire!B$3:K$1003,9,0)))</f>
        <v>1003</v>
      </c>
      <c r="R504" s="1" t="n">
        <f aca="false">IF(OR(L504&lt;&gt;"",M504&lt;&gt;""),R$21,VLOOKUP("CTR"&amp;N504,Cumul_par_Code_tarifaire!B$3:K$1003,10,0))</f>
        <v>2.3</v>
      </c>
    </row>
    <row r="505" customFormat="false" ht="12.8" hidden="false" customHeight="false" outlineLevel="0" collapsed="false">
      <c r="A505" s="71" t="s">
        <v>668</v>
      </c>
      <c r="B505" s="72" t="s">
        <v>684</v>
      </c>
      <c r="C505" s="73"/>
      <c r="D505" s="38" t="str">
        <f aca="false">IF(L505=L$22,L$21,IF(M505=M$22,M$21,K505))</f>
        <v>G5</v>
      </c>
      <c r="E505" s="80" t="n">
        <f aca="false">Q505</f>
        <v>1003</v>
      </c>
      <c r="F505" s="21"/>
      <c r="G505" s="75" t="n">
        <f aca="false">R505</f>
        <v>2.3</v>
      </c>
      <c r="H505" s="75" t="n">
        <f aca="false">G505*C505</f>
        <v>0</v>
      </c>
      <c r="I505" s="83" t="s">
        <v>332</v>
      </c>
      <c r="K505" s="76" t="s">
        <v>62</v>
      </c>
      <c r="L505" s="40"/>
      <c r="M505" s="76"/>
      <c r="N505" s="76" t="n">
        <v>1003</v>
      </c>
      <c r="O505" s="77" t="n">
        <f aca="false">IF(AND(L505="",M505=""),N505,"")</f>
        <v>1003</v>
      </c>
      <c r="P505" s="1" t="n">
        <f aca="false">VLOOKUP("CTR"&amp;N505,Cumul_par_Code_tarifaire!B$3:K$1003,2,0)</f>
        <v>0</v>
      </c>
      <c r="Q505" s="1" t="n">
        <f aca="false">IF(L505&lt;&gt;"",L$20,IF(M505&lt;&gt;"",M$20,VLOOKUP("CTR"&amp;N505,Cumul_par_Code_tarifaire!B$3:K$1003,9,0)))</f>
        <v>1003</v>
      </c>
      <c r="R505" s="1" t="n">
        <f aca="false">IF(OR(L505&lt;&gt;"",M505&lt;&gt;""),R$21,VLOOKUP("CTR"&amp;N505,Cumul_par_Code_tarifaire!B$3:K$1003,10,0))</f>
        <v>2.3</v>
      </c>
    </row>
    <row r="506" customFormat="false" ht="12.8" hidden="false" customHeight="false" outlineLevel="0" collapsed="false">
      <c r="A506" s="71" t="s">
        <v>668</v>
      </c>
      <c r="B506" s="72" t="s">
        <v>685</v>
      </c>
      <c r="C506" s="73"/>
      <c r="D506" s="38" t="str">
        <f aca="false">IF(L506=L$22,L$21,IF(M506=M$22,M$21,K506))</f>
        <v>G5</v>
      </c>
      <c r="E506" s="80" t="n">
        <f aca="false">Q506</f>
        <v>1003</v>
      </c>
      <c r="F506" s="21"/>
      <c r="G506" s="75" t="n">
        <f aca="false">R506</f>
        <v>2.3</v>
      </c>
      <c r="H506" s="75" t="n">
        <f aca="false">G506*C506</f>
        <v>0</v>
      </c>
      <c r="I506" s="83" t="s">
        <v>332</v>
      </c>
      <c r="K506" s="76" t="s">
        <v>62</v>
      </c>
      <c r="L506" s="40"/>
      <c r="M506" s="76"/>
      <c r="N506" s="76" t="n">
        <v>1003</v>
      </c>
      <c r="O506" s="77" t="n">
        <f aca="false">IF(AND(L506="",M506=""),N506,"")</f>
        <v>1003</v>
      </c>
      <c r="P506" s="1" t="n">
        <f aca="false">VLOOKUP("CTR"&amp;N506,Cumul_par_Code_tarifaire!B$3:K$1003,2,0)</f>
        <v>0</v>
      </c>
      <c r="Q506" s="1" t="n">
        <f aca="false">IF(L506&lt;&gt;"",L$20,IF(M506&lt;&gt;"",M$20,VLOOKUP("CTR"&amp;N506,Cumul_par_Code_tarifaire!B$3:K$1003,9,0)))</f>
        <v>1003</v>
      </c>
      <c r="R506" s="1" t="n">
        <f aca="false">IF(OR(L506&lt;&gt;"",M506&lt;&gt;""),R$21,VLOOKUP("CTR"&amp;N506,Cumul_par_Code_tarifaire!B$3:K$1003,10,0))</f>
        <v>2.3</v>
      </c>
    </row>
    <row r="507" customFormat="false" ht="12.8" hidden="false" customHeight="false" outlineLevel="0" collapsed="false">
      <c r="A507" s="71" t="s">
        <v>668</v>
      </c>
      <c r="B507" s="72" t="s">
        <v>686</v>
      </c>
      <c r="C507" s="73"/>
      <c r="D507" s="38" t="str">
        <f aca="false">IF(L507=L$22,L$21,IF(M507=M$22,M$21,K507))</f>
        <v>G5</v>
      </c>
      <c r="E507" s="80" t="n">
        <f aca="false">Q507</f>
        <v>1003</v>
      </c>
      <c r="F507" s="21"/>
      <c r="G507" s="75" t="n">
        <f aca="false">R507</f>
        <v>2.3</v>
      </c>
      <c r="H507" s="75" t="n">
        <f aca="false">G507*C507</f>
        <v>0</v>
      </c>
      <c r="I507" s="83" t="s">
        <v>332</v>
      </c>
      <c r="K507" s="76" t="s">
        <v>62</v>
      </c>
      <c r="L507" s="40"/>
      <c r="M507" s="76"/>
      <c r="N507" s="76" t="n">
        <v>1003</v>
      </c>
      <c r="O507" s="77" t="n">
        <f aca="false">IF(AND(L507="",M507=""),N507,"")</f>
        <v>1003</v>
      </c>
      <c r="P507" s="1" t="n">
        <f aca="false">VLOOKUP("CTR"&amp;N507,Cumul_par_Code_tarifaire!B$3:K$1003,2,0)</f>
        <v>0</v>
      </c>
      <c r="Q507" s="1" t="n">
        <f aca="false">IF(L507&lt;&gt;"",L$20,IF(M507&lt;&gt;"",M$20,VLOOKUP("CTR"&amp;N507,Cumul_par_Code_tarifaire!B$3:K$1003,9,0)))</f>
        <v>1003</v>
      </c>
      <c r="R507" s="1" t="n">
        <f aca="false">IF(OR(L507&lt;&gt;"",M507&lt;&gt;""),R$21,VLOOKUP("CTR"&amp;N507,Cumul_par_Code_tarifaire!B$3:K$1003,10,0))</f>
        <v>2.3</v>
      </c>
    </row>
    <row r="508" customFormat="false" ht="12.8" hidden="false" customHeight="false" outlineLevel="0" collapsed="false">
      <c r="A508" s="71" t="s">
        <v>668</v>
      </c>
      <c r="B508" s="72" t="s">
        <v>687</v>
      </c>
      <c r="C508" s="73"/>
      <c r="D508" s="38" t="str">
        <f aca="false">IF(L508=L$22,L$21,IF(M508=M$22,M$21,K508))</f>
        <v>G5</v>
      </c>
      <c r="E508" s="80" t="n">
        <f aca="false">Q508</f>
        <v>1003</v>
      </c>
      <c r="F508" s="21"/>
      <c r="G508" s="75" t="n">
        <f aca="false">R508</f>
        <v>2.3</v>
      </c>
      <c r="H508" s="75" t="n">
        <f aca="false">G508*C508</f>
        <v>0</v>
      </c>
      <c r="I508" s="83" t="s">
        <v>332</v>
      </c>
      <c r="K508" s="76" t="s">
        <v>62</v>
      </c>
      <c r="L508" s="40"/>
      <c r="M508" s="76"/>
      <c r="N508" s="76" t="n">
        <v>1003</v>
      </c>
      <c r="O508" s="77" t="n">
        <f aca="false">IF(AND(L508="",M508=""),N508,"")</f>
        <v>1003</v>
      </c>
      <c r="P508" s="1" t="n">
        <f aca="false">VLOOKUP("CTR"&amp;N508,Cumul_par_Code_tarifaire!B$3:K$1003,2,0)</f>
        <v>0</v>
      </c>
      <c r="Q508" s="1" t="n">
        <f aca="false">IF(L508&lt;&gt;"",L$20,IF(M508&lt;&gt;"",M$20,VLOOKUP("CTR"&amp;N508,Cumul_par_Code_tarifaire!B$3:K$1003,9,0)))</f>
        <v>1003</v>
      </c>
      <c r="R508" s="1" t="n">
        <f aca="false">IF(OR(L508&lt;&gt;"",M508&lt;&gt;""),R$21,VLOOKUP("CTR"&amp;N508,Cumul_par_Code_tarifaire!B$3:K$1003,10,0))</f>
        <v>2.3</v>
      </c>
    </row>
    <row r="509" customFormat="false" ht="12.8" hidden="false" customHeight="false" outlineLevel="0" collapsed="false">
      <c r="A509" s="71" t="s">
        <v>668</v>
      </c>
      <c r="B509" s="72" t="s">
        <v>688</v>
      </c>
      <c r="C509" s="73"/>
      <c r="D509" s="38" t="str">
        <f aca="false">IF(L509=L$22,L$21,IF(M509=M$22,M$21,K509))</f>
        <v>G5</v>
      </c>
      <c r="E509" s="80" t="n">
        <f aca="false">Q509</f>
        <v>1003</v>
      </c>
      <c r="F509" s="21"/>
      <c r="G509" s="75" t="n">
        <f aca="false">R509</f>
        <v>2.3</v>
      </c>
      <c r="H509" s="75" t="n">
        <f aca="false">G509*C509</f>
        <v>0</v>
      </c>
      <c r="I509" s="83" t="s">
        <v>332</v>
      </c>
      <c r="K509" s="76" t="s">
        <v>62</v>
      </c>
      <c r="L509" s="40"/>
      <c r="M509" s="76"/>
      <c r="N509" s="76" t="n">
        <v>1003</v>
      </c>
      <c r="O509" s="77" t="n">
        <f aca="false">IF(AND(L509="",M509=""),N509,"")</f>
        <v>1003</v>
      </c>
      <c r="P509" s="1" t="n">
        <f aca="false">VLOOKUP("CTR"&amp;N509,Cumul_par_Code_tarifaire!B$3:K$1003,2,0)</f>
        <v>0</v>
      </c>
      <c r="Q509" s="1" t="n">
        <f aca="false">IF(L509&lt;&gt;"",L$20,IF(M509&lt;&gt;"",M$20,VLOOKUP("CTR"&amp;N509,Cumul_par_Code_tarifaire!B$3:K$1003,9,0)))</f>
        <v>1003</v>
      </c>
      <c r="R509" s="1" t="n">
        <f aca="false">IF(OR(L509&lt;&gt;"",M509&lt;&gt;""),R$21,VLOOKUP("CTR"&amp;N509,Cumul_par_Code_tarifaire!B$3:K$1003,10,0))</f>
        <v>2.3</v>
      </c>
    </row>
    <row r="510" customFormat="false" ht="12.8" hidden="false" customHeight="false" outlineLevel="0" collapsed="false">
      <c r="A510" s="71" t="s">
        <v>668</v>
      </c>
      <c r="B510" s="72" t="s">
        <v>689</v>
      </c>
      <c r="C510" s="73"/>
      <c r="D510" s="38" t="str">
        <f aca="false">IF(L510=L$22,L$21,IF(M510=M$22,M$21,K510))</f>
        <v>G5</v>
      </c>
      <c r="E510" s="80" t="n">
        <f aca="false">Q510</f>
        <v>1003</v>
      </c>
      <c r="F510" s="21"/>
      <c r="G510" s="75" t="n">
        <f aca="false">R510</f>
        <v>2.3</v>
      </c>
      <c r="H510" s="75" t="n">
        <f aca="false">G510*C510</f>
        <v>0</v>
      </c>
      <c r="I510" s="83" t="s">
        <v>332</v>
      </c>
      <c r="K510" s="76" t="s">
        <v>62</v>
      </c>
      <c r="L510" s="40"/>
      <c r="M510" s="76"/>
      <c r="N510" s="76" t="n">
        <v>1003</v>
      </c>
      <c r="O510" s="77" t="n">
        <f aca="false">IF(AND(L510="",M510=""),N510,"")</f>
        <v>1003</v>
      </c>
      <c r="P510" s="1" t="n">
        <f aca="false">VLOOKUP("CTR"&amp;N510,Cumul_par_Code_tarifaire!B$3:K$1003,2,0)</f>
        <v>0</v>
      </c>
      <c r="Q510" s="1" t="n">
        <f aca="false">IF(L510&lt;&gt;"",L$20,IF(M510&lt;&gt;"",M$20,VLOOKUP("CTR"&amp;N510,Cumul_par_Code_tarifaire!B$3:K$1003,9,0)))</f>
        <v>1003</v>
      </c>
      <c r="R510" s="1" t="n">
        <f aca="false">IF(OR(L510&lt;&gt;"",M510&lt;&gt;""),R$21,VLOOKUP("CTR"&amp;N510,Cumul_par_Code_tarifaire!B$3:K$1003,10,0))</f>
        <v>2.3</v>
      </c>
    </row>
    <row r="511" customFormat="false" ht="12.8" hidden="false" customHeight="false" outlineLevel="0" collapsed="false">
      <c r="A511" s="71" t="s">
        <v>668</v>
      </c>
      <c r="B511" s="72" t="s">
        <v>690</v>
      </c>
      <c r="C511" s="73"/>
      <c r="D511" s="38" t="str">
        <f aca="false">IF(L511=L$22,L$21,IF(M511=M$22,M$21,K511))</f>
        <v>G5</v>
      </c>
      <c r="E511" s="80" t="n">
        <f aca="false">Q511</f>
        <v>1003</v>
      </c>
      <c r="F511" s="21"/>
      <c r="G511" s="75" t="n">
        <f aca="false">R511</f>
        <v>2.3</v>
      </c>
      <c r="H511" s="75" t="n">
        <f aca="false">G511*C511</f>
        <v>0</v>
      </c>
      <c r="I511" s="83" t="s">
        <v>332</v>
      </c>
      <c r="K511" s="76" t="s">
        <v>62</v>
      </c>
      <c r="L511" s="40"/>
      <c r="M511" s="76"/>
      <c r="N511" s="76" t="n">
        <v>1003</v>
      </c>
      <c r="O511" s="77" t="n">
        <f aca="false">IF(AND(L511="",M511=""),N511,"")</f>
        <v>1003</v>
      </c>
      <c r="P511" s="1" t="n">
        <f aca="false">VLOOKUP("CTR"&amp;N511,Cumul_par_Code_tarifaire!B$3:K$1003,2,0)</f>
        <v>0</v>
      </c>
      <c r="Q511" s="1" t="n">
        <f aca="false">IF(L511&lt;&gt;"",L$20,IF(M511&lt;&gt;"",M$20,VLOOKUP("CTR"&amp;N511,Cumul_par_Code_tarifaire!B$3:K$1003,9,0)))</f>
        <v>1003</v>
      </c>
      <c r="R511" s="1" t="n">
        <f aca="false">IF(OR(L511&lt;&gt;"",M511&lt;&gt;""),R$21,VLOOKUP("CTR"&amp;N511,Cumul_par_Code_tarifaire!B$3:K$1003,10,0))</f>
        <v>2.3</v>
      </c>
    </row>
    <row r="512" customFormat="false" ht="12.8" hidden="false" customHeight="false" outlineLevel="0" collapsed="false">
      <c r="A512" s="71" t="s">
        <v>668</v>
      </c>
      <c r="B512" s="72" t="s">
        <v>691</v>
      </c>
      <c r="C512" s="73"/>
      <c r="D512" s="38" t="str">
        <f aca="false">IF(L512=L$22,L$21,IF(M512=M$22,M$21,K512))</f>
        <v>G5</v>
      </c>
      <c r="E512" s="80" t="n">
        <f aca="false">Q512</f>
        <v>1003</v>
      </c>
      <c r="F512" s="21"/>
      <c r="G512" s="75" t="n">
        <f aca="false">R512</f>
        <v>2.3</v>
      </c>
      <c r="H512" s="75" t="n">
        <f aca="false">G512*C512</f>
        <v>0</v>
      </c>
      <c r="I512" s="83" t="s">
        <v>332</v>
      </c>
      <c r="K512" s="76" t="s">
        <v>62</v>
      </c>
      <c r="L512" s="40"/>
      <c r="M512" s="76"/>
      <c r="N512" s="76" t="n">
        <v>1003</v>
      </c>
      <c r="O512" s="77" t="n">
        <f aca="false">IF(AND(L512="",M512=""),N512,"")</f>
        <v>1003</v>
      </c>
      <c r="P512" s="1" t="n">
        <f aca="false">VLOOKUP("CTR"&amp;N512,Cumul_par_Code_tarifaire!B$3:K$1003,2,0)</f>
        <v>0</v>
      </c>
      <c r="Q512" s="1" t="n">
        <f aca="false">IF(L512&lt;&gt;"",L$20,IF(M512&lt;&gt;"",M$20,VLOOKUP("CTR"&amp;N512,Cumul_par_Code_tarifaire!B$3:K$1003,9,0)))</f>
        <v>1003</v>
      </c>
      <c r="R512" s="1" t="n">
        <f aca="false">IF(OR(L512&lt;&gt;"",M512&lt;&gt;""),R$21,VLOOKUP("CTR"&amp;N512,Cumul_par_Code_tarifaire!B$3:K$1003,10,0))</f>
        <v>2.3</v>
      </c>
    </row>
    <row r="513" customFormat="false" ht="12.8" hidden="false" customHeight="false" outlineLevel="0" collapsed="false">
      <c r="A513" s="71" t="s">
        <v>668</v>
      </c>
      <c r="B513" s="72" t="s">
        <v>692</v>
      </c>
      <c r="C513" s="73"/>
      <c r="D513" s="38" t="str">
        <f aca="false">IF(L513=L$22,L$21,IF(M513=M$22,M$21,K513))</f>
        <v>G5</v>
      </c>
      <c r="E513" s="80" t="n">
        <f aca="false">Q513</f>
        <v>1003</v>
      </c>
      <c r="F513" s="21"/>
      <c r="G513" s="75" t="n">
        <f aca="false">R513</f>
        <v>2.3</v>
      </c>
      <c r="H513" s="75" t="n">
        <f aca="false">G513*C513</f>
        <v>0</v>
      </c>
      <c r="I513" s="83" t="s">
        <v>332</v>
      </c>
      <c r="K513" s="76" t="s">
        <v>62</v>
      </c>
      <c r="L513" s="40"/>
      <c r="M513" s="76"/>
      <c r="N513" s="76" t="n">
        <v>1003</v>
      </c>
      <c r="O513" s="77" t="n">
        <f aca="false">IF(AND(L513="",M513=""),N513,"")</f>
        <v>1003</v>
      </c>
      <c r="P513" s="1" t="n">
        <f aca="false">VLOOKUP("CTR"&amp;N513,Cumul_par_Code_tarifaire!B$3:K$1003,2,0)</f>
        <v>0</v>
      </c>
      <c r="Q513" s="1" t="n">
        <f aca="false">IF(L513&lt;&gt;"",L$20,IF(M513&lt;&gt;"",M$20,VLOOKUP("CTR"&amp;N513,Cumul_par_Code_tarifaire!B$3:K$1003,9,0)))</f>
        <v>1003</v>
      </c>
      <c r="R513" s="1" t="n">
        <f aca="false">IF(OR(L513&lt;&gt;"",M513&lt;&gt;""),R$21,VLOOKUP("CTR"&amp;N513,Cumul_par_Code_tarifaire!B$3:K$1003,10,0))</f>
        <v>2.3</v>
      </c>
    </row>
    <row r="514" customFormat="false" ht="12.8" hidden="true" customHeight="false" outlineLevel="0" collapsed="false">
      <c r="A514" s="71" t="s">
        <v>693</v>
      </c>
      <c r="B514" s="72" t="s">
        <v>694</v>
      </c>
      <c r="C514" s="73"/>
      <c r="D514" s="38" t="str">
        <f aca="false">IF(L514=L$22,L$21,IF(M514=M$22,M$21,K514))</f>
        <v>non dispo 2025</v>
      </c>
      <c r="E514" s="80" t="str">
        <f aca="false">Q514</f>
        <v>Nous Consulter</v>
      </c>
      <c r="F514" s="21"/>
      <c r="G514" s="75" t="n">
        <f aca="false">R514</f>
        <v>0</v>
      </c>
      <c r="H514" s="75" t="n">
        <f aca="false">G514*C514</f>
        <v>0</v>
      </c>
      <c r="I514" s="1" t="s">
        <v>387</v>
      </c>
      <c r="K514" s="76" t="s">
        <v>325</v>
      </c>
      <c r="L514" s="40" t="s">
        <v>34</v>
      </c>
      <c r="M514" s="76"/>
      <c r="N514" s="76" t="n">
        <v>1027</v>
      </c>
      <c r="O514" s="77" t="str">
        <f aca="false">IF(AND(L514="",M514=""),N514,"")</f>
        <v/>
      </c>
      <c r="P514" s="1" t="n">
        <f aca="false">VLOOKUP("CTR"&amp;N514,Cumul_par_Code_tarifaire!B$3:K$1003,2,0)</f>
        <v>0</v>
      </c>
      <c r="Q514" s="1" t="str">
        <f aca="false">IF(L514&lt;&gt;"",L$20,IF(M514&lt;&gt;"",M$20,VLOOKUP("CTR"&amp;N514,Cumul_par_Code_tarifaire!B$3:K$1003,9,0)))</f>
        <v>Nous Consulter</v>
      </c>
      <c r="R514" s="1" t="n">
        <f aca="false">IF(OR(L514&lt;&gt;"",M514&lt;&gt;""),R$21,VLOOKUP("CTR"&amp;N514,Cumul_par_Code_tarifaire!B$3:K$1003,10,0))</f>
        <v>0</v>
      </c>
      <c r="S514" s="1"/>
      <c r="T514" s="5"/>
      <c r="U514" s="5"/>
    </row>
    <row r="515" customFormat="false" ht="12.8" hidden="false" customHeight="false" outlineLevel="0" collapsed="false">
      <c r="A515" s="71" t="s">
        <v>695</v>
      </c>
      <c r="B515" s="72" t="s">
        <v>696</v>
      </c>
      <c r="C515" s="73"/>
      <c r="D515" s="38" t="str">
        <f aca="false">IF(L515=L$22,L$21,IF(M515=M$22,M$21,K515))</f>
        <v>M3</v>
      </c>
      <c r="E515" s="80" t="n">
        <f aca="false">Q515</f>
        <v>1027</v>
      </c>
      <c r="F515" s="21"/>
      <c r="G515" s="75" t="n">
        <f aca="false">R515</f>
        <v>0.35</v>
      </c>
      <c r="H515" s="75" t="n">
        <f aca="false">G515*C515</f>
        <v>0</v>
      </c>
      <c r="I515" s="1" t="s">
        <v>387</v>
      </c>
      <c r="K515" s="76" t="s">
        <v>325</v>
      </c>
      <c r="L515" s="40"/>
      <c r="M515" s="76"/>
      <c r="N515" s="76" t="n">
        <v>1027</v>
      </c>
      <c r="O515" s="77" t="n">
        <f aca="false">IF(AND(L515="",M515=""),N515,"")</f>
        <v>1027</v>
      </c>
      <c r="P515" s="1" t="n">
        <f aca="false">VLOOKUP("CTR"&amp;N515,Cumul_par_Code_tarifaire!B$3:K$1003,2,0)</f>
        <v>0</v>
      </c>
      <c r="Q515" s="1" t="n">
        <f aca="false">IF(L515&lt;&gt;"",L$20,IF(M515&lt;&gt;"",M$20,VLOOKUP("CTR"&amp;N515,Cumul_par_Code_tarifaire!B$3:K$1003,9,0)))</f>
        <v>1027</v>
      </c>
      <c r="R515" s="1" t="n">
        <f aca="false">IF(OR(L515&lt;&gt;"",M515&lt;&gt;""),R$21,VLOOKUP("CTR"&amp;N515,Cumul_par_Code_tarifaire!B$3:K$1003,10,0))</f>
        <v>0.35</v>
      </c>
    </row>
    <row r="516" customFormat="false" ht="12.8" hidden="false" customHeight="false" outlineLevel="0" collapsed="false">
      <c r="A516" s="71" t="s">
        <v>695</v>
      </c>
      <c r="B516" s="72" t="s">
        <v>250</v>
      </c>
      <c r="C516" s="73"/>
      <c r="D516" s="38" t="str">
        <f aca="false">IF(L516=L$22,L$21,IF(M516=M$22,M$21,K516))</f>
        <v>M3</v>
      </c>
      <c r="E516" s="80" t="n">
        <f aca="false">Q516</f>
        <v>1027</v>
      </c>
      <c r="F516" s="21"/>
      <c r="G516" s="75" t="n">
        <f aca="false">R516</f>
        <v>0.35</v>
      </c>
      <c r="H516" s="75" t="n">
        <f aca="false">G516*C516</f>
        <v>0</v>
      </c>
      <c r="I516" s="1" t="s">
        <v>387</v>
      </c>
      <c r="K516" s="76" t="s">
        <v>325</v>
      </c>
      <c r="L516" s="40"/>
      <c r="M516" s="76"/>
      <c r="N516" s="76" t="n">
        <v>1027</v>
      </c>
      <c r="O516" s="77" t="n">
        <f aca="false">IF(AND(L516="",M516=""),N516,"")</f>
        <v>1027</v>
      </c>
      <c r="P516" s="1" t="n">
        <f aca="false">VLOOKUP("CTR"&amp;N516,Cumul_par_Code_tarifaire!B$3:K$1003,2,0)</f>
        <v>0</v>
      </c>
      <c r="Q516" s="1" t="n">
        <f aca="false">IF(L516&lt;&gt;"",L$20,IF(M516&lt;&gt;"",M$20,VLOOKUP("CTR"&amp;N516,Cumul_par_Code_tarifaire!B$3:K$1003,9,0)))</f>
        <v>1027</v>
      </c>
      <c r="R516" s="1" t="n">
        <f aca="false">IF(OR(L516&lt;&gt;"",M516&lt;&gt;""),R$21,VLOOKUP("CTR"&amp;N516,Cumul_par_Code_tarifaire!B$3:K$1003,10,0))</f>
        <v>0.35</v>
      </c>
    </row>
    <row r="517" customFormat="false" ht="12.8" hidden="false" customHeight="false" outlineLevel="0" collapsed="false">
      <c r="A517" s="71" t="s">
        <v>364</v>
      </c>
      <c r="B517" s="72" t="s">
        <v>697</v>
      </c>
      <c r="C517" s="73"/>
      <c r="D517" s="38" t="str">
        <f aca="false">IF(L517=L$22,L$21,IF(M517=M$22,M$21,K517))</f>
        <v>G5</v>
      </c>
      <c r="E517" s="80" t="n">
        <f aca="false">Q517</f>
        <v>1001</v>
      </c>
      <c r="F517" s="21"/>
      <c r="G517" s="75" t="n">
        <f aca="false">R517</f>
        <v>2.3</v>
      </c>
      <c r="H517" s="75" t="n">
        <f aca="false">G517*C517</f>
        <v>0</v>
      </c>
      <c r="I517" s="83" t="s">
        <v>332</v>
      </c>
      <c r="K517" s="76" t="s">
        <v>62</v>
      </c>
      <c r="L517" s="40"/>
      <c r="M517" s="76"/>
      <c r="N517" s="76" t="n">
        <v>1001</v>
      </c>
      <c r="O517" s="77" t="n">
        <f aca="false">IF(AND(L517="",M517=""),N517,"")</f>
        <v>1001</v>
      </c>
      <c r="P517" s="1" t="n">
        <f aca="false">VLOOKUP("CTR"&amp;N517,Cumul_par_Code_tarifaire!B$3:K$1003,2,0)</f>
        <v>0</v>
      </c>
      <c r="Q517" s="1" t="n">
        <f aca="false">IF(L517&lt;&gt;"",L$20,IF(M517&lt;&gt;"",M$20,VLOOKUP("CTR"&amp;N517,Cumul_par_Code_tarifaire!B$3:K$1003,9,0)))</f>
        <v>1001</v>
      </c>
      <c r="R517" s="1" t="n">
        <f aca="false">IF(OR(L517&lt;&gt;"",M517&lt;&gt;""),R$21,VLOOKUP("CTR"&amp;N517,Cumul_par_Code_tarifaire!B$3:K$1003,10,0))</f>
        <v>2.3</v>
      </c>
    </row>
    <row r="518" customFormat="false" ht="12.8" hidden="false" customHeight="false" outlineLevel="0" collapsed="false">
      <c r="A518" s="71" t="s">
        <v>364</v>
      </c>
      <c r="B518" s="72" t="s">
        <v>698</v>
      </c>
      <c r="C518" s="73"/>
      <c r="D518" s="38" t="str">
        <f aca="false">IF(L518=L$22,L$21,IF(M518=M$22,M$21,K518))</f>
        <v>G5</v>
      </c>
      <c r="E518" s="80" t="n">
        <f aca="false">Q518</f>
        <v>1001</v>
      </c>
      <c r="F518" s="21"/>
      <c r="G518" s="75" t="n">
        <f aca="false">R518</f>
        <v>2.3</v>
      </c>
      <c r="H518" s="75" t="n">
        <f aca="false">G518*C518</f>
        <v>0</v>
      </c>
      <c r="I518" s="83" t="s">
        <v>332</v>
      </c>
      <c r="K518" s="76" t="s">
        <v>62</v>
      </c>
      <c r="L518" s="40"/>
      <c r="M518" s="76"/>
      <c r="N518" s="76" t="n">
        <v>1001</v>
      </c>
      <c r="O518" s="77" t="n">
        <f aca="false">IF(AND(L518="",M518=""),N518,"")</f>
        <v>1001</v>
      </c>
      <c r="P518" s="1" t="n">
        <f aca="false">VLOOKUP("CTR"&amp;N518,Cumul_par_Code_tarifaire!B$3:K$1003,2,0)</f>
        <v>0</v>
      </c>
      <c r="Q518" s="1" t="n">
        <f aca="false">IF(L518&lt;&gt;"",L$20,IF(M518&lt;&gt;"",M$20,VLOOKUP("CTR"&amp;N518,Cumul_par_Code_tarifaire!B$3:K$1003,9,0)))</f>
        <v>1001</v>
      </c>
      <c r="R518" s="1" t="n">
        <f aca="false">IF(OR(L518&lt;&gt;"",M518&lt;&gt;""),R$21,VLOOKUP("CTR"&amp;N518,Cumul_par_Code_tarifaire!B$3:K$1003,10,0))</f>
        <v>2.3</v>
      </c>
    </row>
    <row r="519" customFormat="false" ht="12.8" hidden="false" customHeight="false" outlineLevel="0" collapsed="false">
      <c r="A519" s="71" t="s">
        <v>364</v>
      </c>
      <c r="B519" s="72" t="s">
        <v>699</v>
      </c>
      <c r="C519" s="73"/>
      <c r="D519" s="38" t="str">
        <f aca="false">IF(L519=L$22,L$21,IF(M519=M$22,M$21,K519))</f>
        <v>G5</v>
      </c>
      <c r="E519" s="80" t="n">
        <f aca="false">Q519</f>
        <v>1001</v>
      </c>
      <c r="F519" s="21"/>
      <c r="G519" s="75" t="n">
        <f aca="false">R519</f>
        <v>2.3</v>
      </c>
      <c r="H519" s="75" t="n">
        <f aca="false">G519*C519</f>
        <v>0</v>
      </c>
      <c r="I519" s="83" t="s">
        <v>332</v>
      </c>
      <c r="K519" s="76" t="s">
        <v>62</v>
      </c>
      <c r="L519" s="40"/>
      <c r="M519" s="76"/>
      <c r="N519" s="76" t="n">
        <v>1001</v>
      </c>
      <c r="O519" s="77" t="n">
        <f aca="false">IF(AND(L519="",M519=""),N519,"")</f>
        <v>1001</v>
      </c>
      <c r="P519" s="1" t="n">
        <f aca="false">VLOOKUP("CTR"&amp;N519,Cumul_par_Code_tarifaire!B$3:K$1003,2,0)</f>
        <v>0</v>
      </c>
      <c r="Q519" s="1" t="n">
        <f aca="false">IF(L519&lt;&gt;"",L$20,IF(M519&lt;&gt;"",M$20,VLOOKUP("CTR"&amp;N519,Cumul_par_Code_tarifaire!B$3:K$1003,9,0)))</f>
        <v>1001</v>
      </c>
      <c r="R519" s="1" t="n">
        <f aca="false">IF(OR(L519&lt;&gt;"",M519&lt;&gt;""),R$21,VLOOKUP("CTR"&amp;N519,Cumul_par_Code_tarifaire!B$3:K$1003,10,0))</f>
        <v>2.3</v>
      </c>
    </row>
    <row r="520" customFormat="false" ht="12.8" hidden="false" customHeight="false" outlineLevel="0" collapsed="false">
      <c r="A520" s="71" t="s">
        <v>364</v>
      </c>
      <c r="B520" s="72" t="s">
        <v>700</v>
      </c>
      <c r="C520" s="73"/>
      <c r="D520" s="38" t="str">
        <f aca="false">IF(L520=L$22,L$21,IF(M520=M$22,M$21,K520))</f>
        <v>G5</v>
      </c>
      <c r="E520" s="80" t="n">
        <f aca="false">Q520</f>
        <v>1001</v>
      </c>
      <c r="F520" s="21"/>
      <c r="G520" s="75" t="n">
        <f aca="false">R520</f>
        <v>2.3</v>
      </c>
      <c r="H520" s="75" t="n">
        <f aca="false">G520*C520</f>
        <v>0</v>
      </c>
      <c r="I520" s="83" t="s">
        <v>332</v>
      </c>
      <c r="K520" s="76" t="s">
        <v>62</v>
      </c>
      <c r="L520" s="40"/>
      <c r="M520" s="76"/>
      <c r="N520" s="76" t="n">
        <v>1001</v>
      </c>
      <c r="O520" s="77" t="n">
        <f aca="false">IF(AND(L520="",M520=""),N520,"")</f>
        <v>1001</v>
      </c>
      <c r="P520" s="1" t="n">
        <f aca="false">VLOOKUP("CTR"&amp;N520,Cumul_par_Code_tarifaire!B$3:K$1003,2,0)</f>
        <v>0</v>
      </c>
      <c r="Q520" s="1" t="n">
        <f aca="false">IF(L520&lt;&gt;"",L$20,IF(M520&lt;&gt;"",M$20,VLOOKUP("CTR"&amp;N520,Cumul_par_Code_tarifaire!B$3:K$1003,9,0)))</f>
        <v>1001</v>
      </c>
      <c r="R520" s="1" t="n">
        <f aca="false">IF(OR(L520&lt;&gt;"",M520&lt;&gt;""),R$21,VLOOKUP("CTR"&amp;N520,Cumul_par_Code_tarifaire!B$3:K$1003,10,0))</f>
        <v>2.3</v>
      </c>
    </row>
    <row r="521" customFormat="false" ht="12.8" hidden="false" customHeight="false" outlineLevel="0" collapsed="false">
      <c r="A521" s="71" t="s">
        <v>364</v>
      </c>
      <c r="B521" s="72" t="s">
        <v>701</v>
      </c>
      <c r="C521" s="73"/>
      <c r="D521" s="38" t="str">
        <f aca="false">IF(L521=L$22,L$21,IF(M521=M$22,M$21,K521))</f>
        <v>G5</v>
      </c>
      <c r="E521" s="80" t="n">
        <f aca="false">Q521</f>
        <v>1001</v>
      </c>
      <c r="F521" s="21"/>
      <c r="G521" s="75" t="n">
        <f aca="false">R521</f>
        <v>2.3</v>
      </c>
      <c r="H521" s="75" t="n">
        <f aca="false">G521*C521</f>
        <v>0</v>
      </c>
      <c r="I521" s="83" t="s">
        <v>332</v>
      </c>
      <c r="K521" s="76" t="s">
        <v>62</v>
      </c>
      <c r="L521" s="40"/>
      <c r="M521" s="76"/>
      <c r="N521" s="76" t="n">
        <v>1001</v>
      </c>
      <c r="O521" s="77" t="n">
        <f aca="false">IF(AND(L521="",M521=""),N521,"")</f>
        <v>1001</v>
      </c>
      <c r="P521" s="1" t="n">
        <f aca="false">VLOOKUP("CTR"&amp;N521,Cumul_par_Code_tarifaire!B$3:K$1003,2,0)</f>
        <v>0</v>
      </c>
      <c r="Q521" s="1" t="n">
        <f aca="false">IF(L521&lt;&gt;"",L$20,IF(M521&lt;&gt;"",M$20,VLOOKUP("CTR"&amp;N521,Cumul_par_Code_tarifaire!B$3:K$1003,9,0)))</f>
        <v>1001</v>
      </c>
      <c r="R521" s="1" t="n">
        <f aca="false">IF(OR(L521&lt;&gt;"",M521&lt;&gt;""),R$21,VLOOKUP("CTR"&amp;N521,Cumul_par_Code_tarifaire!B$3:K$1003,10,0))</f>
        <v>2.3</v>
      </c>
    </row>
    <row r="522" customFormat="false" ht="22.35" hidden="false" customHeight="false" outlineLevel="0" collapsed="false">
      <c r="A522" s="71" t="s">
        <v>364</v>
      </c>
      <c r="B522" s="72" t="s">
        <v>702</v>
      </c>
      <c r="C522" s="29"/>
      <c r="D522" s="38" t="str">
        <f aca="false">IF(L522=L$22,L$21,IF(M522=M$22,M$21,K522))</f>
        <v>G5</v>
      </c>
      <c r="E522" s="80" t="n">
        <f aca="false">Q522</f>
        <v>1001</v>
      </c>
      <c r="F522" s="21"/>
      <c r="G522" s="75" t="n">
        <f aca="false">R522</f>
        <v>2.3</v>
      </c>
      <c r="H522" s="75" t="n">
        <f aca="false">G522*C522</f>
        <v>0</v>
      </c>
      <c r="I522" s="83" t="s">
        <v>332</v>
      </c>
      <c r="K522" s="76" t="s">
        <v>62</v>
      </c>
      <c r="L522" s="40"/>
      <c r="M522" s="76"/>
      <c r="N522" s="76" t="n">
        <v>1001</v>
      </c>
      <c r="O522" s="77" t="n">
        <f aca="false">IF(AND(L522="",M522=""),N522,"")</f>
        <v>1001</v>
      </c>
      <c r="P522" s="1" t="n">
        <f aca="false">VLOOKUP("CTR"&amp;N522,Cumul_par_Code_tarifaire!B$3:K$1003,2,0)</f>
        <v>0</v>
      </c>
      <c r="Q522" s="1" t="n">
        <f aca="false">IF(L522&lt;&gt;"",L$20,IF(M522&lt;&gt;"",M$20,VLOOKUP("CTR"&amp;N522,Cumul_par_Code_tarifaire!B$3:K$1003,9,0)))</f>
        <v>1001</v>
      </c>
      <c r="R522" s="1" t="n">
        <f aca="false">IF(OR(L522&lt;&gt;"",M522&lt;&gt;""),R$21,VLOOKUP("CTR"&amp;N522,Cumul_par_Code_tarifaire!B$3:K$1003,10,0))</f>
        <v>2.3</v>
      </c>
    </row>
    <row r="523" customFormat="false" ht="12.8" hidden="false" customHeight="false" outlineLevel="0" collapsed="false">
      <c r="A523" s="71" t="s">
        <v>364</v>
      </c>
      <c r="B523" s="72" t="s">
        <v>703</v>
      </c>
      <c r="C523" s="29"/>
      <c r="D523" s="38" t="str">
        <f aca="false">IF(L523=L$22,L$21,IF(M523=M$22,M$21,K523))</f>
        <v>G5</v>
      </c>
      <c r="E523" s="80" t="n">
        <f aca="false">Q523</f>
        <v>1001</v>
      </c>
      <c r="F523" s="21"/>
      <c r="G523" s="75" t="n">
        <f aca="false">R523</f>
        <v>2.3</v>
      </c>
      <c r="H523" s="75" t="n">
        <f aca="false">G523*C523</f>
        <v>0</v>
      </c>
      <c r="I523" s="83" t="s">
        <v>332</v>
      </c>
      <c r="K523" s="76" t="s">
        <v>62</v>
      </c>
      <c r="L523" s="40"/>
      <c r="M523" s="76"/>
      <c r="N523" s="76" t="n">
        <v>1001</v>
      </c>
      <c r="O523" s="77" t="n">
        <f aca="false">IF(AND(L523="",M523=""),N523,"")</f>
        <v>1001</v>
      </c>
      <c r="P523" s="1" t="n">
        <f aca="false">VLOOKUP("CTR"&amp;N523,Cumul_par_Code_tarifaire!B$3:K$1003,2,0)</f>
        <v>0</v>
      </c>
      <c r="Q523" s="1" t="n">
        <f aca="false">IF(L523&lt;&gt;"",L$20,IF(M523&lt;&gt;"",M$20,VLOOKUP("CTR"&amp;N523,Cumul_par_Code_tarifaire!B$3:K$1003,9,0)))</f>
        <v>1001</v>
      </c>
      <c r="R523" s="1" t="n">
        <f aca="false">IF(OR(L523&lt;&gt;"",M523&lt;&gt;""),R$21,VLOOKUP("CTR"&amp;N523,Cumul_par_Code_tarifaire!B$3:K$1003,10,0))</f>
        <v>2.3</v>
      </c>
    </row>
    <row r="524" customFormat="false" ht="12.8" hidden="false" customHeight="false" outlineLevel="0" collapsed="false">
      <c r="A524" s="71" t="s">
        <v>364</v>
      </c>
      <c r="B524" s="72" t="s">
        <v>704</v>
      </c>
      <c r="C524" s="29"/>
      <c r="D524" s="38" t="str">
        <f aca="false">IF(L524=L$22,L$21,IF(M524=M$22,M$21,K524))</f>
        <v>G5</v>
      </c>
      <c r="E524" s="80" t="n">
        <f aca="false">Q524</f>
        <v>1001</v>
      </c>
      <c r="F524" s="21"/>
      <c r="G524" s="75" t="n">
        <f aca="false">R524</f>
        <v>2.3</v>
      </c>
      <c r="H524" s="75" t="n">
        <f aca="false">G524*C524</f>
        <v>0</v>
      </c>
      <c r="I524" s="83" t="s">
        <v>332</v>
      </c>
      <c r="K524" s="76" t="s">
        <v>62</v>
      </c>
      <c r="L524" s="40"/>
      <c r="M524" s="76"/>
      <c r="N524" s="76" t="n">
        <v>1001</v>
      </c>
      <c r="O524" s="77" t="n">
        <f aca="false">IF(AND(L524="",M524=""),N524,"")</f>
        <v>1001</v>
      </c>
      <c r="P524" s="1" t="n">
        <f aca="false">VLOOKUP("CTR"&amp;N524,Cumul_par_Code_tarifaire!B$3:K$1003,2,0)</f>
        <v>0</v>
      </c>
      <c r="Q524" s="1" t="n">
        <f aca="false">IF(L524&lt;&gt;"",L$20,IF(M524&lt;&gt;"",M$20,VLOOKUP("CTR"&amp;N524,Cumul_par_Code_tarifaire!B$3:K$1003,9,0)))</f>
        <v>1001</v>
      </c>
      <c r="R524" s="1" t="n">
        <f aca="false">IF(OR(L524&lt;&gt;"",M524&lt;&gt;""),R$21,VLOOKUP("CTR"&amp;N524,Cumul_par_Code_tarifaire!B$3:K$1003,10,0))</f>
        <v>2.3</v>
      </c>
    </row>
    <row r="525" customFormat="false" ht="12.8" hidden="false" customHeight="false" outlineLevel="0" collapsed="false">
      <c r="A525" s="71" t="s">
        <v>364</v>
      </c>
      <c r="B525" s="72" t="s">
        <v>705</v>
      </c>
      <c r="C525" s="29"/>
      <c r="D525" s="38" t="str">
        <f aca="false">IF(L525=L$22,L$21,IF(M525=M$22,M$21,K525))</f>
        <v>G5</v>
      </c>
      <c r="E525" s="80" t="n">
        <f aca="false">Q525</f>
        <v>1001</v>
      </c>
      <c r="F525" s="21"/>
      <c r="G525" s="75" t="n">
        <f aca="false">R525</f>
        <v>2.3</v>
      </c>
      <c r="H525" s="75" t="n">
        <f aca="false">G525*C525</f>
        <v>0</v>
      </c>
      <c r="I525" s="83" t="s">
        <v>332</v>
      </c>
      <c r="K525" s="76" t="s">
        <v>62</v>
      </c>
      <c r="L525" s="40"/>
      <c r="M525" s="76"/>
      <c r="N525" s="76" t="n">
        <v>1001</v>
      </c>
      <c r="O525" s="77" t="n">
        <f aca="false">IF(AND(L525="",M525=""),N525,"")</f>
        <v>1001</v>
      </c>
      <c r="P525" s="1" t="n">
        <f aca="false">VLOOKUP("CTR"&amp;N525,Cumul_par_Code_tarifaire!B$3:K$1003,2,0)</f>
        <v>0</v>
      </c>
      <c r="Q525" s="1" t="n">
        <f aca="false">IF(L525&lt;&gt;"",L$20,IF(M525&lt;&gt;"",M$20,VLOOKUP("CTR"&amp;N525,Cumul_par_Code_tarifaire!B$3:K$1003,9,0)))</f>
        <v>1001</v>
      </c>
      <c r="R525" s="1" t="n">
        <f aca="false">IF(OR(L525&lt;&gt;"",M525&lt;&gt;""),R$21,VLOOKUP("CTR"&amp;N525,Cumul_par_Code_tarifaire!B$3:K$1003,10,0))</f>
        <v>2.3</v>
      </c>
    </row>
    <row r="526" customFormat="false" ht="12.8" hidden="false" customHeight="false" outlineLevel="0" collapsed="false">
      <c r="A526" s="71" t="s">
        <v>364</v>
      </c>
      <c r="B526" s="72" t="s">
        <v>706</v>
      </c>
      <c r="C526" s="29"/>
      <c r="D526" s="38" t="str">
        <f aca="false">IF(L526=L$22,L$21,IF(M526=M$22,M$21,K526))</f>
        <v>G5</v>
      </c>
      <c r="E526" s="80" t="n">
        <f aca="false">Q526</f>
        <v>1001</v>
      </c>
      <c r="F526" s="21"/>
      <c r="G526" s="75" t="n">
        <f aca="false">R526</f>
        <v>2.3</v>
      </c>
      <c r="H526" s="75" t="n">
        <f aca="false">G526*C526</f>
        <v>0</v>
      </c>
      <c r="I526" s="83" t="s">
        <v>332</v>
      </c>
      <c r="K526" s="76" t="s">
        <v>62</v>
      </c>
      <c r="L526" s="40"/>
      <c r="M526" s="76"/>
      <c r="N526" s="76" t="n">
        <v>1001</v>
      </c>
      <c r="O526" s="77" t="n">
        <f aca="false">IF(AND(L526="",M526=""),N526,"")</f>
        <v>1001</v>
      </c>
      <c r="P526" s="1" t="n">
        <f aca="false">VLOOKUP("CTR"&amp;N526,Cumul_par_Code_tarifaire!B$3:K$1003,2,0)</f>
        <v>0</v>
      </c>
      <c r="Q526" s="1" t="n">
        <f aca="false">IF(L526&lt;&gt;"",L$20,IF(M526&lt;&gt;"",M$20,VLOOKUP("CTR"&amp;N526,Cumul_par_Code_tarifaire!B$3:K$1003,9,0)))</f>
        <v>1001</v>
      </c>
      <c r="R526" s="1" t="n">
        <f aca="false">IF(OR(L526&lt;&gt;"",M526&lt;&gt;""),R$21,VLOOKUP("CTR"&amp;N526,Cumul_par_Code_tarifaire!B$3:K$1003,10,0))</f>
        <v>2.3</v>
      </c>
    </row>
    <row r="527" customFormat="false" ht="12.8" hidden="false" customHeight="false" outlineLevel="0" collapsed="false">
      <c r="A527" s="71" t="s">
        <v>364</v>
      </c>
      <c r="B527" s="72" t="s">
        <v>707</v>
      </c>
      <c r="C527" s="73"/>
      <c r="D527" s="38" t="str">
        <f aca="false">IF(L527=L$22,L$21,IF(M527=M$22,M$21,K527))</f>
        <v>G5</v>
      </c>
      <c r="E527" s="80" t="n">
        <f aca="false">Q527</f>
        <v>1001</v>
      </c>
      <c r="F527" s="21"/>
      <c r="G527" s="75" t="n">
        <f aca="false">R527</f>
        <v>2.3</v>
      </c>
      <c r="H527" s="75" t="n">
        <f aca="false">G527*C527</f>
        <v>0</v>
      </c>
      <c r="I527" s="83" t="s">
        <v>332</v>
      </c>
      <c r="K527" s="76" t="s">
        <v>62</v>
      </c>
      <c r="L527" s="40"/>
      <c r="M527" s="76"/>
      <c r="N527" s="76" t="n">
        <v>1001</v>
      </c>
      <c r="O527" s="77" t="n">
        <f aca="false">IF(AND(L527="",M527=""),N527,"")</f>
        <v>1001</v>
      </c>
      <c r="P527" s="1" t="n">
        <f aca="false">VLOOKUP("CTR"&amp;N527,Cumul_par_Code_tarifaire!B$3:K$1003,2,0)</f>
        <v>0</v>
      </c>
      <c r="Q527" s="1" t="n">
        <f aca="false">IF(L527&lt;&gt;"",L$20,IF(M527&lt;&gt;"",M$20,VLOOKUP("CTR"&amp;N527,Cumul_par_Code_tarifaire!B$3:K$1003,9,0)))</f>
        <v>1001</v>
      </c>
      <c r="R527" s="1" t="n">
        <f aca="false">IF(OR(L527&lt;&gt;"",M527&lt;&gt;""),R$21,VLOOKUP("CTR"&amp;N527,Cumul_par_Code_tarifaire!B$3:K$1003,10,0))</f>
        <v>2.3</v>
      </c>
    </row>
    <row r="528" customFormat="false" ht="12.8" hidden="false" customHeight="false" outlineLevel="0" collapsed="false">
      <c r="A528" s="71" t="s">
        <v>364</v>
      </c>
      <c r="B528" s="72" t="s">
        <v>708</v>
      </c>
      <c r="C528" s="29"/>
      <c r="D528" s="38" t="str">
        <f aca="false">IF(L528=L$22,L$21,IF(M528=M$22,M$21,K528))</f>
        <v>G5</v>
      </c>
      <c r="E528" s="80" t="n">
        <f aca="false">Q528</f>
        <v>1001</v>
      </c>
      <c r="F528" s="21"/>
      <c r="G528" s="75" t="n">
        <f aca="false">R528</f>
        <v>2.3</v>
      </c>
      <c r="H528" s="75" t="n">
        <f aca="false">G528*C528</f>
        <v>0</v>
      </c>
      <c r="I528" s="83" t="s">
        <v>332</v>
      </c>
      <c r="K528" s="76" t="s">
        <v>62</v>
      </c>
      <c r="L528" s="40"/>
      <c r="M528" s="76"/>
      <c r="N528" s="76" t="n">
        <v>1001</v>
      </c>
      <c r="O528" s="77" t="n">
        <f aca="false">IF(AND(L528="",M528=""),N528,"")</f>
        <v>1001</v>
      </c>
      <c r="P528" s="1" t="n">
        <f aca="false">VLOOKUP("CTR"&amp;N528,Cumul_par_Code_tarifaire!B$3:K$1003,2,0)</f>
        <v>0</v>
      </c>
      <c r="Q528" s="1" t="n">
        <f aca="false">IF(L528&lt;&gt;"",L$20,IF(M528&lt;&gt;"",M$20,VLOOKUP("CTR"&amp;N528,Cumul_par_Code_tarifaire!B$3:K$1003,9,0)))</f>
        <v>1001</v>
      </c>
      <c r="R528" s="1" t="n">
        <f aca="false">IF(OR(L528&lt;&gt;"",M528&lt;&gt;""),R$21,VLOOKUP("CTR"&amp;N528,Cumul_par_Code_tarifaire!B$3:K$1003,10,0))</f>
        <v>2.3</v>
      </c>
    </row>
    <row r="529" customFormat="false" ht="12.8" hidden="false" customHeight="false" outlineLevel="0" collapsed="false">
      <c r="A529" s="71" t="s">
        <v>364</v>
      </c>
      <c r="B529" s="72" t="s">
        <v>709</v>
      </c>
      <c r="C529" s="29"/>
      <c r="D529" s="38" t="str">
        <f aca="false">IF(L529=L$22,L$21,IF(M529=M$22,M$21,K529))</f>
        <v>G5</v>
      </c>
      <c r="E529" s="80" t="n">
        <f aca="false">Q529</f>
        <v>1001</v>
      </c>
      <c r="F529" s="21"/>
      <c r="G529" s="75" t="n">
        <f aca="false">R529</f>
        <v>2.3</v>
      </c>
      <c r="H529" s="75" t="n">
        <f aca="false">G529*C529</f>
        <v>0</v>
      </c>
      <c r="I529" s="83" t="s">
        <v>332</v>
      </c>
      <c r="K529" s="76" t="s">
        <v>62</v>
      </c>
      <c r="L529" s="40"/>
      <c r="M529" s="76"/>
      <c r="N529" s="76" t="n">
        <v>1001</v>
      </c>
      <c r="O529" s="77" t="n">
        <f aca="false">IF(AND(L529="",M529=""),N529,"")</f>
        <v>1001</v>
      </c>
      <c r="P529" s="1" t="n">
        <f aca="false">VLOOKUP("CTR"&amp;N529,Cumul_par_Code_tarifaire!B$3:K$1003,2,0)</f>
        <v>0</v>
      </c>
      <c r="Q529" s="1" t="n">
        <f aca="false">IF(L529&lt;&gt;"",L$20,IF(M529&lt;&gt;"",M$20,VLOOKUP("CTR"&amp;N529,Cumul_par_Code_tarifaire!B$3:K$1003,9,0)))</f>
        <v>1001</v>
      </c>
      <c r="R529" s="1" t="n">
        <f aca="false">IF(OR(L529&lt;&gt;"",M529&lt;&gt;""),R$21,VLOOKUP("CTR"&amp;N529,Cumul_par_Code_tarifaire!B$3:K$1003,10,0))</f>
        <v>2.3</v>
      </c>
    </row>
    <row r="530" customFormat="false" ht="12.8" hidden="false" customHeight="false" outlineLevel="0" collapsed="false">
      <c r="A530" s="71" t="s">
        <v>364</v>
      </c>
      <c r="B530" s="72" t="s">
        <v>710</v>
      </c>
      <c r="C530" s="29"/>
      <c r="D530" s="38" t="str">
        <f aca="false">IF(L530=L$22,L$21,IF(M530=M$22,M$21,K530))</f>
        <v>G5</v>
      </c>
      <c r="E530" s="80" t="n">
        <f aca="false">Q530</f>
        <v>1001</v>
      </c>
      <c r="F530" s="21"/>
      <c r="G530" s="75" t="n">
        <f aca="false">R530</f>
        <v>2.3</v>
      </c>
      <c r="H530" s="75" t="n">
        <f aca="false">G530*C530</f>
        <v>0</v>
      </c>
      <c r="I530" s="83" t="s">
        <v>332</v>
      </c>
      <c r="K530" s="76" t="s">
        <v>62</v>
      </c>
      <c r="L530" s="40"/>
      <c r="M530" s="76"/>
      <c r="N530" s="76" t="n">
        <v>1001</v>
      </c>
      <c r="O530" s="77" t="n">
        <f aca="false">IF(AND(L530="",M530=""),N530,"")</f>
        <v>1001</v>
      </c>
      <c r="P530" s="1" t="n">
        <f aca="false">VLOOKUP("CTR"&amp;N530,Cumul_par_Code_tarifaire!B$3:K$1003,2,0)</f>
        <v>0</v>
      </c>
      <c r="Q530" s="1" t="n">
        <f aca="false">IF(L530&lt;&gt;"",L$20,IF(M530&lt;&gt;"",M$20,VLOOKUP("CTR"&amp;N530,Cumul_par_Code_tarifaire!B$3:K$1003,9,0)))</f>
        <v>1001</v>
      </c>
      <c r="R530" s="1" t="n">
        <f aca="false">IF(OR(L530&lt;&gt;"",M530&lt;&gt;""),R$21,VLOOKUP("CTR"&amp;N530,Cumul_par_Code_tarifaire!B$3:K$1003,10,0))</f>
        <v>2.3</v>
      </c>
    </row>
    <row r="531" customFormat="false" ht="12.8" hidden="false" customHeight="false" outlineLevel="0" collapsed="false">
      <c r="A531" s="71" t="s">
        <v>364</v>
      </c>
      <c r="B531" s="72" t="s">
        <v>711</v>
      </c>
      <c r="C531" s="29"/>
      <c r="D531" s="38" t="str">
        <f aca="false">IF(L531=L$22,L$21,IF(M531=M$22,M$21,K531))</f>
        <v>G5</v>
      </c>
      <c r="E531" s="80" t="n">
        <f aca="false">Q531</f>
        <v>1001</v>
      </c>
      <c r="F531" s="21"/>
      <c r="G531" s="75" t="n">
        <f aca="false">R531</f>
        <v>2.3</v>
      </c>
      <c r="H531" s="75" t="n">
        <f aca="false">G531*C531</f>
        <v>0</v>
      </c>
      <c r="I531" s="83" t="s">
        <v>332</v>
      </c>
      <c r="K531" s="76" t="s">
        <v>62</v>
      </c>
      <c r="L531" s="40"/>
      <c r="M531" s="76"/>
      <c r="N531" s="76" t="n">
        <v>1001</v>
      </c>
      <c r="O531" s="77" t="n">
        <f aca="false">IF(AND(L531="",M531=""),N531,"")</f>
        <v>1001</v>
      </c>
      <c r="P531" s="1" t="n">
        <f aca="false">VLOOKUP("CTR"&amp;N531,Cumul_par_Code_tarifaire!B$3:K$1003,2,0)</f>
        <v>0</v>
      </c>
      <c r="Q531" s="1" t="n">
        <f aca="false">IF(L531&lt;&gt;"",L$20,IF(M531&lt;&gt;"",M$20,VLOOKUP("CTR"&amp;N531,Cumul_par_Code_tarifaire!B$3:K$1003,9,0)))</f>
        <v>1001</v>
      </c>
      <c r="R531" s="1" t="n">
        <f aca="false">IF(OR(L531&lt;&gt;"",M531&lt;&gt;""),R$21,VLOOKUP("CTR"&amp;N531,Cumul_par_Code_tarifaire!B$3:K$1003,10,0))</f>
        <v>2.3</v>
      </c>
    </row>
    <row r="532" customFormat="false" ht="12.8" hidden="false" customHeight="false" outlineLevel="0" collapsed="false">
      <c r="A532" s="71" t="s">
        <v>364</v>
      </c>
      <c r="B532" s="72" t="s">
        <v>712</v>
      </c>
      <c r="C532" s="73"/>
      <c r="D532" s="38" t="str">
        <f aca="false">IF(L532=L$22,L$21,IF(M532=M$22,M$21,K532))</f>
        <v>G5</v>
      </c>
      <c r="E532" s="80" t="n">
        <f aca="false">Q532</f>
        <v>1001</v>
      </c>
      <c r="F532" s="21"/>
      <c r="G532" s="75" t="n">
        <f aca="false">R532</f>
        <v>2.3</v>
      </c>
      <c r="H532" s="75" t="n">
        <f aca="false">G532*C532</f>
        <v>0</v>
      </c>
      <c r="I532" s="83" t="s">
        <v>332</v>
      </c>
      <c r="K532" s="76" t="s">
        <v>62</v>
      </c>
      <c r="L532" s="40"/>
      <c r="M532" s="76"/>
      <c r="N532" s="76" t="n">
        <v>1001</v>
      </c>
      <c r="O532" s="77" t="n">
        <f aca="false">IF(AND(L532="",M532=""),N532,"")</f>
        <v>1001</v>
      </c>
      <c r="P532" s="1" t="n">
        <f aca="false">VLOOKUP("CTR"&amp;N532,Cumul_par_Code_tarifaire!B$3:K$1003,2,0)</f>
        <v>0</v>
      </c>
      <c r="Q532" s="1" t="n">
        <f aca="false">IF(L532&lt;&gt;"",L$20,IF(M532&lt;&gt;"",M$20,VLOOKUP("CTR"&amp;N532,Cumul_par_Code_tarifaire!B$3:K$1003,9,0)))</f>
        <v>1001</v>
      </c>
      <c r="R532" s="1" t="n">
        <f aca="false">IF(OR(L532&lt;&gt;"",M532&lt;&gt;""),R$21,VLOOKUP("CTR"&amp;N532,Cumul_par_Code_tarifaire!B$3:K$1003,10,0))</f>
        <v>2.3</v>
      </c>
    </row>
    <row r="533" customFormat="false" ht="12.8" hidden="false" customHeight="false" outlineLevel="0" collapsed="false">
      <c r="A533" s="71" t="s">
        <v>364</v>
      </c>
      <c r="B533" s="72" t="s">
        <v>713</v>
      </c>
      <c r="C533" s="29"/>
      <c r="D533" s="38" t="str">
        <f aca="false">IF(L533=L$22,L$21,IF(M533=M$22,M$21,K533))</f>
        <v>G5</v>
      </c>
      <c r="E533" s="80" t="n">
        <f aca="false">Q533</f>
        <v>1001</v>
      </c>
      <c r="F533" s="21"/>
      <c r="G533" s="75" t="n">
        <f aca="false">R533</f>
        <v>2.3</v>
      </c>
      <c r="H533" s="75" t="n">
        <f aca="false">G533*C533</f>
        <v>0</v>
      </c>
      <c r="I533" s="83" t="s">
        <v>332</v>
      </c>
      <c r="K533" s="76" t="s">
        <v>62</v>
      </c>
      <c r="L533" s="40"/>
      <c r="M533" s="76"/>
      <c r="N533" s="76" t="n">
        <v>1001</v>
      </c>
      <c r="O533" s="77" t="n">
        <f aca="false">IF(AND(L533="",M533=""),N533,"")</f>
        <v>1001</v>
      </c>
      <c r="P533" s="1" t="n">
        <f aca="false">VLOOKUP("CTR"&amp;N533,Cumul_par_Code_tarifaire!B$3:K$1003,2,0)</f>
        <v>0</v>
      </c>
      <c r="Q533" s="1" t="n">
        <f aca="false">IF(L533&lt;&gt;"",L$20,IF(M533&lt;&gt;"",M$20,VLOOKUP("CTR"&amp;N533,Cumul_par_Code_tarifaire!B$3:K$1003,9,0)))</f>
        <v>1001</v>
      </c>
      <c r="R533" s="1" t="n">
        <f aca="false">IF(OR(L533&lt;&gt;"",M533&lt;&gt;""),R$21,VLOOKUP("CTR"&amp;N533,Cumul_par_Code_tarifaire!B$3:K$1003,10,0))</f>
        <v>2.3</v>
      </c>
    </row>
    <row r="534" customFormat="false" ht="12.8" hidden="false" customHeight="false" outlineLevel="0" collapsed="false">
      <c r="A534" s="71" t="s">
        <v>364</v>
      </c>
      <c r="B534" s="72" t="s">
        <v>714</v>
      </c>
      <c r="C534" s="29"/>
      <c r="D534" s="38" t="str">
        <f aca="false">IF(L534=L$22,L$21,IF(M534=M$22,M$21,K534))</f>
        <v>G5</v>
      </c>
      <c r="E534" s="80" t="n">
        <f aca="false">Q534</f>
        <v>1001</v>
      </c>
      <c r="F534" s="21"/>
      <c r="G534" s="75" t="n">
        <f aca="false">R534</f>
        <v>2.3</v>
      </c>
      <c r="H534" s="75" t="n">
        <f aca="false">G534*C534</f>
        <v>0</v>
      </c>
      <c r="I534" s="83" t="s">
        <v>332</v>
      </c>
      <c r="K534" s="76" t="s">
        <v>62</v>
      </c>
      <c r="L534" s="40"/>
      <c r="M534" s="76"/>
      <c r="N534" s="76" t="n">
        <v>1001</v>
      </c>
      <c r="O534" s="77" t="n">
        <f aca="false">IF(AND(L534="",M534=""),N534,"")</f>
        <v>1001</v>
      </c>
      <c r="P534" s="1" t="n">
        <f aca="false">VLOOKUP("CTR"&amp;N534,Cumul_par_Code_tarifaire!B$3:K$1003,2,0)</f>
        <v>0</v>
      </c>
      <c r="Q534" s="1" t="n">
        <f aca="false">IF(L534&lt;&gt;"",L$20,IF(M534&lt;&gt;"",M$20,VLOOKUP("CTR"&amp;N534,Cumul_par_Code_tarifaire!B$3:K$1003,9,0)))</f>
        <v>1001</v>
      </c>
      <c r="R534" s="1" t="n">
        <f aca="false">IF(OR(L534&lt;&gt;"",M534&lt;&gt;""),R$21,VLOOKUP("CTR"&amp;N534,Cumul_par_Code_tarifaire!B$3:K$1003,10,0))</f>
        <v>2.3</v>
      </c>
    </row>
    <row r="535" customFormat="false" ht="12.8" hidden="false" customHeight="false" outlineLevel="0" collapsed="false">
      <c r="A535" s="71" t="s">
        <v>364</v>
      </c>
      <c r="B535" s="72" t="s">
        <v>715</v>
      </c>
      <c r="C535" s="29"/>
      <c r="D535" s="38" t="str">
        <f aca="false">IF(L535=L$22,L$21,IF(M535=M$22,M$21,K535))</f>
        <v>G5</v>
      </c>
      <c r="E535" s="80" t="n">
        <f aca="false">Q535</f>
        <v>1001</v>
      </c>
      <c r="F535" s="21"/>
      <c r="G535" s="75" t="n">
        <f aca="false">R535</f>
        <v>2.3</v>
      </c>
      <c r="H535" s="75" t="n">
        <f aca="false">G535*C535</f>
        <v>0</v>
      </c>
      <c r="I535" s="83" t="s">
        <v>332</v>
      </c>
      <c r="K535" s="76" t="s">
        <v>62</v>
      </c>
      <c r="L535" s="40"/>
      <c r="M535" s="76"/>
      <c r="N535" s="76" t="n">
        <v>1001</v>
      </c>
      <c r="O535" s="77" t="n">
        <f aca="false">IF(AND(L535="",M535=""),N535,"")</f>
        <v>1001</v>
      </c>
      <c r="P535" s="1" t="n">
        <f aca="false">VLOOKUP("CTR"&amp;N535,Cumul_par_Code_tarifaire!B$3:K$1003,2,0)</f>
        <v>0</v>
      </c>
      <c r="Q535" s="1" t="n">
        <f aca="false">IF(L535&lt;&gt;"",L$20,IF(M535&lt;&gt;"",M$20,VLOOKUP("CTR"&amp;N535,Cumul_par_Code_tarifaire!B$3:K$1003,9,0)))</f>
        <v>1001</v>
      </c>
      <c r="R535" s="1" t="n">
        <f aca="false">IF(OR(L535&lt;&gt;"",M535&lt;&gt;""),R$21,VLOOKUP("CTR"&amp;N535,Cumul_par_Code_tarifaire!B$3:K$1003,10,0))</f>
        <v>2.3</v>
      </c>
    </row>
    <row r="536" customFormat="false" ht="12.8" hidden="false" customHeight="false" outlineLevel="0" collapsed="false">
      <c r="A536" s="71" t="s">
        <v>364</v>
      </c>
      <c r="B536" s="72" t="s">
        <v>716</v>
      </c>
      <c r="C536" s="73"/>
      <c r="D536" s="38" t="str">
        <f aca="false">IF(L536=L$22,L$21,IF(M536=M$22,M$21,K536))</f>
        <v>G5</v>
      </c>
      <c r="E536" s="80" t="n">
        <f aca="false">Q536</f>
        <v>1001</v>
      </c>
      <c r="F536" s="21"/>
      <c r="G536" s="75" t="n">
        <f aca="false">R536</f>
        <v>2.3</v>
      </c>
      <c r="H536" s="75" t="n">
        <f aca="false">G536*C536</f>
        <v>0</v>
      </c>
      <c r="I536" s="83" t="s">
        <v>332</v>
      </c>
      <c r="K536" s="76" t="s">
        <v>62</v>
      </c>
      <c r="L536" s="40"/>
      <c r="M536" s="76"/>
      <c r="N536" s="76" t="n">
        <v>1001</v>
      </c>
      <c r="O536" s="77" t="n">
        <f aca="false">IF(AND(L536="",M536=""),N536,"")</f>
        <v>1001</v>
      </c>
      <c r="P536" s="1" t="n">
        <f aca="false">VLOOKUP("CTR"&amp;N536,Cumul_par_Code_tarifaire!B$3:K$1003,2,0)</f>
        <v>0</v>
      </c>
      <c r="Q536" s="1" t="n">
        <f aca="false">IF(L536&lt;&gt;"",L$20,IF(M536&lt;&gt;"",M$20,VLOOKUP("CTR"&amp;N536,Cumul_par_Code_tarifaire!B$3:K$1003,9,0)))</f>
        <v>1001</v>
      </c>
      <c r="R536" s="1" t="n">
        <f aca="false">IF(OR(L536&lt;&gt;"",M536&lt;&gt;""),R$21,VLOOKUP("CTR"&amp;N536,Cumul_par_Code_tarifaire!B$3:K$1003,10,0))</f>
        <v>2.3</v>
      </c>
    </row>
    <row r="537" customFormat="false" ht="12.8" hidden="false" customHeight="false" outlineLevel="0" collapsed="false">
      <c r="A537" s="71" t="s">
        <v>364</v>
      </c>
      <c r="B537" s="72" t="s">
        <v>717</v>
      </c>
      <c r="C537" s="73"/>
      <c r="D537" s="38" t="str">
        <f aca="false">IF(L537=L$22,L$21,IF(M537=M$22,M$21,K537))</f>
        <v>G5</v>
      </c>
      <c r="E537" s="80" t="n">
        <f aca="false">Q537</f>
        <v>1001</v>
      </c>
      <c r="F537" s="21"/>
      <c r="G537" s="75" t="n">
        <f aca="false">R537</f>
        <v>2.3</v>
      </c>
      <c r="H537" s="75" t="n">
        <f aca="false">G537*C537</f>
        <v>0</v>
      </c>
      <c r="I537" s="83" t="s">
        <v>332</v>
      </c>
      <c r="K537" s="76" t="s">
        <v>62</v>
      </c>
      <c r="L537" s="40"/>
      <c r="M537" s="76"/>
      <c r="N537" s="76" t="n">
        <v>1001</v>
      </c>
      <c r="O537" s="77" t="n">
        <f aca="false">IF(AND(L537="",M537=""),N537,"")</f>
        <v>1001</v>
      </c>
      <c r="P537" s="1" t="n">
        <f aca="false">VLOOKUP("CTR"&amp;N537,Cumul_par_Code_tarifaire!B$3:K$1003,2,0)</f>
        <v>0</v>
      </c>
      <c r="Q537" s="1" t="n">
        <f aca="false">IF(L537&lt;&gt;"",L$20,IF(M537&lt;&gt;"",M$20,VLOOKUP("CTR"&amp;N537,Cumul_par_Code_tarifaire!B$3:K$1003,9,0)))</f>
        <v>1001</v>
      </c>
      <c r="R537" s="1" t="n">
        <f aca="false">IF(OR(L537&lt;&gt;"",M537&lt;&gt;""),R$21,VLOOKUP("CTR"&amp;N537,Cumul_par_Code_tarifaire!B$3:K$1003,10,0))</f>
        <v>2.3</v>
      </c>
    </row>
    <row r="538" customFormat="false" ht="12.8" hidden="false" customHeight="false" outlineLevel="0" collapsed="false">
      <c r="A538" s="71" t="s">
        <v>364</v>
      </c>
      <c r="B538" s="72" t="s">
        <v>718</v>
      </c>
      <c r="C538" s="73"/>
      <c r="D538" s="38" t="str">
        <f aca="false">IF(L538=L$22,L$21,IF(M538=M$22,M$21,K538))</f>
        <v>G5</v>
      </c>
      <c r="E538" s="80" t="n">
        <f aca="false">Q538</f>
        <v>1001</v>
      </c>
      <c r="F538" s="21"/>
      <c r="G538" s="75" t="n">
        <f aca="false">R538</f>
        <v>2.3</v>
      </c>
      <c r="H538" s="75" t="n">
        <f aca="false">G538*C538</f>
        <v>0</v>
      </c>
      <c r="I538" s="83" t="s">
        <v>332</v>
      </c>
      <c r="K538" s="76" t="s">
        <v>62</v>
      </c>
      <c r="L538" s="40"/>
      <c r="M538" s="76"/>
      <c r="N538" s="76" t="n">
        <v>1001</v>
      </c>
      <c r="O538" s="77" t="n">
        <f aca="false">IF(AND(L538="",M538=""),N538,"")</f>
        <v>1001</v>
      </c>
      <c r="P538" s="1" t="n">
        <f aca="false">VLOOKUP("CTR"&amp;N538,Cumul_par_Code_tarifaire!B$3:K$1003,2,0)</f>
        <v>0</v>
      </c>
      <c r="Q538" s="1" t="n">
        <f aca="false">IF(L538&lt;&gt;"",L$20,IF(M538&lt;&gt;"",M$20,VLOOKUP("CTR"&amp;N538,Cumul_par_Code_tarifaire!B$3:K$1003,9,0)))</f>
        <v>1001</v>
      </c>
      <c r="R538" s="1" t="n">
        <f aca="false">IF(OR(L538&lt;&gt;"",M538&lt;&gt;""),R$21,VLOOKUP("CTR"&amp;N538,Cumul_par_Code_tarifaire!B$3:K$1003,10,0))</f>
        <v>2.3</v>
      </c>
    </row>
    <row r="539" customFormat="false" ht="12.8" hidden="false" customHeight="false" outlineLevel="0" collapsed="false">
      <c r="A539" s="71" t="s">
        <v>364</v>
      </c>
      <c r="B539" s="72" t="s">
        <v>719</v>
      </c>
      <c r="C539" s="29"/>
      <c r="D539" s="38" t="str">
        <f aca="false">IF(L539=L$22,L$21,IF(M539=M$22,M$21,K539))</f>
        <v>G5</v>
      </c>
      <c r="E539" s="80" t="n">
        <f aca="false">Q539</f>
        <v>1001</v>
      </c>
      <c r="F539" s="21"/>
      <c r="G539" s="75" t="n">
        <f aca="false">R539</f>
        <v>2.3</v>
      </c>
      <c r="H539" s="75" t="n">
        <f aca="false">G539*C539</f>
        <v>0</v>
      </c>
      <c r="I539" s="83" t="s">
        <v>332</v>
      </c>
      <c r="K539" s="76" t="s">
        <v>62</v>
      </c>
      <c r="L539" s="40"/>
      <c r="M539" s="76"/>
      <c r="N539" s="76" t="n">
        <v>1001</v>
      </c>
      <c r="O539" s="77" t="n">
        <f aca="false">IF(AND(L539="",M539=""),N539,"")</f>
        <v>1001</v>
      </c>
      <c r="P539" s="1" t="n">
        <f aca="false">VLOOKUP("CTR"&amp;N539,Cumul_par_Code_tarifaire!B$3:K$1003,2,0)</f>
        <v>0</v>
      </c>
      <c r="Q539" s="1" t="n">
        <f aca="false">IF(L539&lt;&gt;"",L$20,IF(M539&lt;&gt;"",M$20,VLOOKUP("CTR"&amp;N539,Cumul_par_Code_tarifaire!B$3:K$1003,9,0)))</f>
        <v>1001</v>
      </c>
      <c r="R539" s="1" t="n">
        <f aca="false">IF(OR(L539&lt;&gt;"",M539&lt;&gt;""),R$21,VLOOKUP("CTR"&amp;N539,Cumul_par_Code_tarifaire!B$3:K$1003,10,0))</f>
        <v>2.3</v>
      </c>
    </row>
    <row r="540" customFormat="false" ht="12.8" hidden="false" customHeight="false" outlineLevel="0" collapsed="false">
      <c r="A540" s="71" t="s">
        <v>364</v>
      </c>
      <c r="B540" s="72" t="s">
        <v>720</v>
      </c>
      <c r="C540" s="29"/>
      <c r="D540" s="38" t="str">
        <f aca="false">IF(L540=L$22,L$21,IF(M540=M$22,M$21,K540))</f>
        <v>G5</v>
      </c>
      <c r="E540" s="80" t="n">
        <f aca="false">Q540</f>
        <v>1001</v>
      </c>
      <c r="F540" s="21"/>
      <c r="G540" s="75" t="n">
        <f aca="false">R540</f>
        <v>2.3</v>
      </c>
      <c r="H540" s="75" t="n">
        <f aca="false">G540*C540</f>
        <v>0</v>
      </c>
      <c r="I540" s="83" t="s">
        <v>332</v>
      </c>
      <c r="K540" s="76" t="s">
        <v>62</v>
      </c>
      <c r="L540" s="40"/>
      <c r="M540" s="76"/>
      <c r="N540" s="76" t="n">
        <v>1001</v>
      </c>
      <c r="O540" s="77" t="n">
        <f aca="false">IF(AND(L540="",M540=""),N540,"")</f>
        <v>1001</v>
      </c>
      <c r="P540" s="1" t="n">
        <f aca="false">VLOOKUP("CTR"&amp;N540,Cumul_par_Code_tarifaire!B$3:K$1003,2,0)</f>
        <v>0</v>
      </c>
      <c r="Q540" s="1" t="n">
        <f aca="false">IF(L540&lt;&gt;"",L$20,IF(M540&lt;&gt;"",M$20,VLOOKUP("CTR"&amp;N540,Cumul_par_Code_tarifaire!B$3:K$1003,9,0)))</f>
        <v>1001</v>
      </c>
      <c r="R540" s="1" t="n">
        <f aca="false">IF(OR(L540&lt;&gt;"",M540&lt;&gt;""),R$21,VLOOKUP("CTR"&amp;N540,Cumul_par_Code_tarifaire!B$3:K$1003,10,0))</f>
        <v>2.3</v>
      </c>
    </row>
    <row r="541" customFormat="false" ht="12.8" hidden="false" customHeight="false" outlineLevel="0" collapsed="false">
      <c r="A541" s="71" t="s">
        <v>364</v>
      </c>
      <c r="B541" s="72" t="s">
        <v>721</v>
      </c>
      <c r="C541" s="29"/>
      <c r="D541" s="38" t="str">
        <f aca="false">IF(L541=L$22,L$21,IF(M541=M$22,M$21,K541))</f>
        <v>G5</v>
      </c>
      <c r="E541" s="80" t="n">
        <f aca="false">Q541</f>
        <v>1001</v>
      </c>
      <c r="F541" s="21"/>
      <c r="G541" s="75" t="n">
        <f aca="false">R541</f>
        <v>2.3</v>
      </c>
      <c r="H541" s="75" t="n">
        <f aca="false">G541*C541</f>
        <v>0</v>
      </c>
      <c r="I541" s="83" t="s">
        <v>332</v>
      </c>
      <c r="K541" s="76" t="s">
        <v>62</v>
      </c>
      <c r="L541" s="40"/>
      <c r="M541" s="76"/>
      <c r="N541" s="76" t="n">
        <v>1001</v>
      </c>
      <c r="O541" s="77" t="n">
        <f aca="false">IF(AND(L541="",M541=""),N541,"")</f>
        <v>1001</v>
      </c>
      <c r="P541" s="1" t="n">
        <f aca="false">VLOOKUP("CTR"&amp;N541,Cumul_par_Code_tarifaire!B$3:K$1003,2,0)</f>
        <v>0</v>
      </c>
      <c r="Q541" s="1" t="n">
        <f aca="false">IF(L541&lt;&gt;"",L$20,IF(M541&lt;&gt;"",M$20,VLOOKUP("CTR"&amp;N541,Cumul_par_Code_tarifaire!B$3:K$1003,9,0)))</f>
        <v>1001</v>
      </c>
      <c r="R541" s="1" t="n">
        <f aca="false">IF(OR(L541&lt;&gt;"",M541&lt;&gt;""),R$21,VLOOKUP("CTR"&amp;N541,Cumul_par_Code_tarifaire!B$3:K$1003,10,0))</f>
        <v>2.3</v>
      </c>
    </row>
    <row r="542" customFormat="false" ht="12.8" hidden="false" customHeight="false" outlineLevel="0" collapsed="false">
      <c r="A542" s="71" t="s">
        <v>364</v>
      </c>
      <c r="B542" s="72" t="s">
        <v>722</v>
      </c>
      <c r="C542" s="29"/>
      <c r="D542" s="38" t="str">
        <f aca="false">IF(L542=L$22,L$21,IF(M542=M$22,M$21,K542))</f>
        <v>G5</v>
      </c>
      <c r="E542" s="80" t="n">
        <f aca="false">Q542</f>
        <v>1001</v>
      </c>
      <c r="F542" s="21"/>
      <c r="G542" s="75" t="n">
        <f aca="false">R542</f>
        <v>2.3</v>
      </c>
      <c r="H542" s="75" t="n">
        <f aca="false">G542*C542</f>
        <v>0</v>
      </c>
      <c r="I542" s="83" t="s">
        <v>332</v>
      </c>
      <c r="K542" s="76" t="s">
        <v>62</v>
      </c>
      <c r="L542" s="40"/>
      <c r="M542" s="76"/>
      <c r="N542" s="76" t="n">
        <v>1001</v>
      </c>
      <c r="O542" s="77" t="n">
        <f aca="false">IF(AND(L542="",M542=""),N542,"")</f>
        <v>1001</v>
      </c>
      <c r="P542" s="1" t="n">
        <f aca="false">VLOOKUP("CTR"&amp;N542,Cumul_par_Code_tarifaire!B$3:K$1003,2,0)</f>
        <v>0</v>
      </c>
      <c r="Q542" s="1" t="n">
        <f aca="false">IF(L542&lt;&gt;"",L$20,IF(M542&lt;&gt;"",M$20,VLOOKUP("CTR"&amp;N542,Cumul_par_Code_tarifaire!B$3:K$1003,9,0)))</f>
        <v>1001</v>
      </c>
      <c r="R542" s="1" t="n">
        <f aca="false">IF(OR(L542&lt;&gt;"",M542&lt;&gt;""),R$21,VLOOKUP("CTR"&amp;N542,Cumul_par_Code_tarifaire!B$3:K$1003,10,0))</f>
        <v>2.3</v>
      </c>
    </row>
    <row r="543" customFormat="false" ht="12.8" hidden="true" customHeight="false" outlineLevel="0" collapsed="false">
      <c r="A543" s="71" t="s">
        <v>364</v>
      </c>
      <c r="B543" s="72" t="s">
        <v>723</v>
      </c>
      <c r="C543" s="73"/>
      <c r="D543" s="38" t="str">
        <f aca="false">IF(L543=L$22,L$21,IF(M543=M$22,M$21,K543))</f>
        <v>non dispo 2025</v>
      </c>
      <c r="E543" s="80" t="str">
        <f aca="false">Q543</f>
        <v>Nous Consulter</v>
      </c>
      <c r="F543" s="21"/>
      <c r="G543" s="75" t="n">
        <f aca="false">R543</f>
        <v>0</v>
      </c>
      <c r="H543" s="75" t="n">
        <f aca="false">G543*C543</f>
        <v>0</v>
      </c>
      <c r="I543" s="83" t="s">
        <v>332</v>
      </c>
      <c r="K543" s="76" t="s">
        <v>62</v>
      </c>
      <c r="L543" s="40" t="s">
        <v>34</v>
      </c>
      <c r="M543" s="76"/>
      <c r="N543" s="76" t="n">
        <v>1001</v>
      </c>
      <c r="O543" s="77" t="str">
        <f aca="false">IF(AND(L543="",M543=""),N543,"")</f>
        <v/>
      </c>
      <c r="P543" s="1" t="n">
        <f aca="false">VLOOKUP("CTR"&amp;N543,Cumul_par_Code_tarifaire!B$3:K$1003,2,0)</f>
        <v>0</v>
      </c>
      <c r="Q543" s="1" t="str">
        <f aca="false">IF(L543&lt;&gt;"",L$20,IF(M543&lt;&gt;"",M$20,VLOOKUP("CTR"&amp;N543,Cumul_par_Code_tarifaire!B$3:K$1003,9,0)))</f>
        <v>Nous Consulter</v>
      </c>
      <c r="R543" s="1" t="n">
        <f aca="false">IF(OR(L543&lt;&gt;"",M543&lt;&gt;""),R$21,VLOOKUP("CTR"&amp;N543,Cumul_par_Code_tarifaire!B$3:K$1003,10,0))</f>
        <v>0</v>
      </c>
      <c r="S543" s="1"/>
      <c r="T543" s="5"/>
      <c r="U543" s="5"/>
    </row>
    <row r="544" customFormat="false" ht="12.8" hidden="true" customHeight="false" outlineLevel="0" collapsed="false">
      <c r="A544" s="71" t="s">
        <v>364</v>
      </c>
      <c r="B544" s="72" t="s">
        <v>724</v>
      </c>
      <c r="C544" s="29"/>
      <c r="D544" s="38" t="str">
        <f aca="false">IF(L544=L$22,L$21,IF(M544=M$22,M$21,K544))</f>
        <v>non dispo 2025</v>
      </c>
      <c r="E544" s="80" t="str">
        <f aca="false">Q544</f>
        <v>Nous Consulter</v>
      </c>
      <c r="F544" s="21"/>
      <c r="G544" s="75" t="n">
        <f aca="false">R544</f>
        <v>0</v>
      </c>
      <c r="H544" s="75" t="n">
        <f aca="false">G544*C544</f>
        <v>0</v>
      </c>
      <c r="I544" s="83" t="s">
        <v>332</v>
      </c>
      <c r="K544" s="76" t="s">
        <v>62</v>
      </c>
      <c r="L544" s="40" t="s">
        <v>34</v>
      </c>
      <c r="M544" s="76"/>
      <c r="N544" s="76" t="n">
        <v>1001</v>
      </c>
      <c r="O544" s="77" t="str">
        <f aca="false">IF(AND(L544="",M544=""),N544,"")</f>
        <v/>
      </c>
      <c r="P544" s="1" t="n">
        <f aca="false">VLOOKUP("CTR"&amp;N544,Cumul_par_Code_tarifaire!B$3:K$1003,2,0)</f>
        <v>0</v>
      </c>
      <c r="Q544" s="1" t="str">
        <f aca="false">IF(L544&lt;&gt;"",L$20,IF(M544&lt;&gt;"",M$20,VLOOKUP("CTR"&amp;N544,Cumul_par_Code_tarifaire!B$3:K$1003,9,0)))</f>
        <v>Nous Consulter</v>
      </c>
      <c r="R544" s="1" t="n">
        <f aca="false">IF(OR(L544&lt;&gt;"",M544&lt;&gt;""),R$21,VLOOKUP("CTR"&amp;N544,Cumul_par_Code_tarifaire!B$3:K$1003,10,0))</f>
        <v>0</v>
      </c>
      <c r="S544" s="1"/>
      <c r="T544" s="5"/>
      <c r="U544" s="5"/>
    </row>
    <row r="545" customFormat="false" ht="12.8" hidden="false" customHeight="false" outlineLevel="0" collapsed="false">
      <c r="A545" s="71" t="s">
        <v>364</v>
      </c>
      <c r="B545" s="72" t="s">
        <v>725</v>
      </c>
      <c r="C545" s="29"/>
      <c r="D545" s="38" t="str">
        <f aca="false">IF(L545=L$22,L$21,IF(M545=M$22,M$21,K545))</f>
        <v>G5</v>
      </c>
      <c r="E545" s="80" t="n">
        <f aca="false">Q545</f>
        <v>1001</v>
      </c>
      <c r="F545" s="21"/>
      <c r="G545" s="75" t="n">
        <f aca="false">R545</f>
        <v>2.3</v>
      </c>
      <c r="H545" s="75" t="n">
        <f aca="false">G545*C545</f>
        <v>0</v>
      </c>
      <c r="I545" s="83" t="s">
        <v>332</v>
      </c>
      <c r="K545" s="76" t="s">
        <v>62</v>
      </c>
      <c r="L545" s="40"/>
      <c r="M545" s="76"/>
      <c r="N545" s="76" t="n">
        <v>1001</v>
      </c>
      <c r="O545" s="77" t="n">
        <f aca="false">IF(AND(L545="",M545=""),N545,"")</f>
        <v>1001</v>
      </c>
      <c r="P545" s="1" t="n">
        <f aca="false">VLOOKUP("CTR"&amp;N545,Cumul_par_Code_tarifaire!B$3:K$1003,2,0)</f>
        <v>0</v>
      </c>
      <c r="Q545" s="1" t="n">
        <f aca="false">IF(L545&lt;&gt;"",L$20,IF(M545&lt;&gt;"",M$20,VLOOKUP("CTR"&amp;N545,Cumul_par_Code_tarifaire!B$3:K$1003,9,0)))</f>
        <v>1001</v>
      </c>
      <c r="R545" s="1" t="n">
        <f aca="false">IF(OR(L545&lt;&gt;"",M545&lt;&gt;""),R$21,VLOOKUP("CTR"&amp;N545,Cumul_par_Code_tarifaire!B$3:K$1003,10,0))</f>
        <v>2.3</v>
      </c>
    </row>
    <row r="546" customFormat="false" ht="12.8" hidden="false" customHeight="false" outlineLevel="0" collapsed="false">
      <c r="A546" s="71" t="s">
        <v>364</v>
      </c>
      <c r="B546" s="72" t="s">
        <v>726</v>
      </c>
      <c r="C546" s="29"/>
      <c r="D546" s="38" t="str">
        <f aca="false">IF(L546=L$22,L$21,IF(M546=M$22,M$21,K546))</f>
        <v>G5</v>
      </c>
      <c r="E546" s="80" t="n">
        <f aca="false">Q546</f>
        <v>1001</v>
      </c>
      <c r="F546" s="21"/>
      <c r="G546" s="75" t="n">
        <f aca="false">R546</f>
        <v>2.3</v>
      </c>
      <c r="H546" s="75" t="n">
        <f aca="false">G546*C546</f>
        <v>0</v>
      </c>
      <c r="I546" s="83" t="s">
        <v>332</v>
      </c>
      <c r="K546" s="76" t="s">
        <v>62</v>
      </c>
      <c r="L546" s="40"/>
      <c r="M546" s="76"/>
      <c r="N546" s="76" t="n">
        <v>1001</v>
      </c>
      <c r="O546" s="77" t="n">
        <f aca="false">IF(AND(L546="",M546=""),N546,"")</f>
        <v>1001</v>
      </c>
      <c r="P546" s="1" t="n">
        <f aca="false">VLOOKUP("CTR"&amp;N546,Cumul_par_Code_tarifaire!B$3:K$1003,2,0)</f>
        <v>0</v>
      </c>
      <c r="Q546" s="1" t="n">
        <f aca="false">IF(L546&lt;&gt;"",L$20,IF(M546&lt;&gt;"",M$20,VLOOKUP("CTR"&amp;N546,Cumul_par_Code_tarifaire!B$3:K$1003,9,0)))</f>
        <v>1001</v>
      </c>
      <c r="R546" s="1" t="n">
        <f aca="false">IF(OR(L546&lt;&gt;"",M546&lt;&gt;""),R$21,VLOOKUP("CTR"&amp;N546,Cumul_par_Code_tarifaire!B$3:K$1003,10,0))</f>
        <v>2.3</v>
      </c>
    </row>
    <row r="547" customFormat="false" ht="12.8" hidden="false" customHeight="false" outlineLevel="0" collapsed="false">
      <c r="A547" s="71" t="s">
        <v>364</v>
      </c>
      <c r="B547" s="72" t="s">
        <v>727</v>
      </c>
      <c r="C547" s="29"/>
      <c r="D547" s="38" t="str">
        <f aca="false">IF(L547=L$22,L$21,IF(M547=M$22,M$21,K547))</f>
        <v>G5</v>
      </c>
      <c r="E547" s="80" t="n">
        <f aca="false">Q547</f>
        <v>1001</v>
      </c>
      <c r="F547" s="21"/>
      <c r="G547" s="75" t="n">
        <f aca="false">R547</f>
        <v>2.3</v>
      </c>
      <c r="H547" s="75" t="n">
        <f aca="false">G547*C547</f>
        <v>0</v>
      </c>
      <c r="I547" s="83" t="s">
        <v>332</v>
      </c>
      <c r="K547" s="76" t="s">
        <v>62</v>
      </c>
      <c r="L547" s="40"/>
      <c r="M547" s="76"/>
      <c r="N547" s="76" t="n">
        <v>1001</v>
      </c>
      <c r="O547" s="77" t="n">
        <f aca="false">IF(AND(L547="",M547=""),N547,"")</f>
        <v>1001</v>
      </c>
      <c r="P547" s="1" t="n">
        <f aca="false">VLOOKUP("CTR"&amp;N547,Cumul_par_Code_tarifaire!B$3:K$1003,2,0)</f>
        <v>0</v>
      </c>
      <c r="Q547" s="1" t="n">
        <f aca="false">IF(L547&lt;&gt;"",L$20,IF(M547&lt;&gt;"",M$20,VLOOKUP("CTR"&amp;N547,Cumul_par_Code_tarifaire!B$3:K$1003,9,0)))</f>
        <v>1001</v>
      </c>
      <c r="R547" s="1" t="n">
        <f aca="false">IF(OR(L547&lt;&gt;"",M547&lt;&gt;""),R$21,VLOOKUP("CTR"&amp;N547,Cumul_par_Code_tarifaire!B$3:K$1003,10,0))</f>
        <v>2.3</v>
      </c>
    </row>
    <row r="548" customFormat="false" ht="12.8" hidden="false" customHeight="false" outlineLevel="0" collapsed="false">
      <c r="A548" s="71" t="s">
        <v>364</v>
      </c>
      <c r="B548" s="72" t="s">
        <v>728</v>
      </c>
      <c r="C548" s="29"/>
      <c r="D548" s="38" t="str">
        <f aca="false">IF(L548=L$22,L$21,IF(M548=M$22,M$21,K548))</f>
        <v>G5</v>
      </c>
      <c r="E548" s="80" t="n">
        <f aca="false">Q548</f>
        <v>1001</v>
      </c>
      <c r="F548" s="21"/>
      <c r="G548" s="75" t="n">
        <f aca="false">R548</f>
        <v>2.3</v>
      </c>
      <c r="H548" s="75" t="n">
        <f aca="false">G548*C548</f>
        <v>0</v>
      </c>
      <c r="I548" s="83" t="s">
        <v>332</v>
      </c>
      <c r="K548" s="76" t="s">
        <v>62</v>
      </c>
      <c r="L548" s="40"/>
      <c r="M548" s="76"/>
      <c r="N548" s="76" t="n">
        <v>1001</v>
      </c>
      <c r="O548" s="77" t="n">
        <f aca="false">IF(AND(L548="",M548=""),N548,"")</f>
        <v>1001</v>
      </c>
      <c r="P548" s="1" t="n">
        <f aca="false">VLOOKUP("CTR"&amp;N548,Cumul_par_Code_tarifaire!B$3:K$1003,2,0)</f>
        <v>0</v>
      </c>
      <c r="Q548" s="1" t="n">
        <f aca="false">IF(L548&lt;&gt;"",L$20,IF(M548&lt;&gt;"",M$20,VLOOKUP("CTR"&amp;N548,Cumul_par_Code_tarifaire!B$3:K$1003,9,0)))</f>
        <v>1001</v>
      </c>
      <c r="R548" s="1" t="n">
        <f aca="false">IF(OR(L548&lt;&gt;"",M548&lt;&gt;""),R$21,VLOOKUP("CTR"&amp;N548,Cumul_par_Code_tarifaire!B$3:K$1003,10,0))</f>
        <v>2.3</v>
      </c>
    </row>
    <row r="549" customFormat="false" ht="12.8" hidden="false" customHeight="false" outlineLevel="0" collapsed="false">
      <c r="A549" s="71" t="s">
        <v>364</v>
      </c>
      <c r="B549" s="72" t="s">
        <v>729</v>
      </c>
      <c r="C549" s="29"/>
      <c r="D549" s="38" t="str">
        <f aca="false">IF(L549=L$22,L$21,IF(M549=M$22,M$21,K549))</f>
        <v>G5</v>
      </c>
      <c r="E549" s="80" t="n">
        <f aca="false">Q549</f>
        <v>1001</v>
      </c>
      <c r="F549" s="21"/>
      <c r="G549" s="75" t="n">
        <f aca="false">R549</f>
        <v>2.3</v>
      </c>
      <c r="H549" s="75" t="n">
        <f aca="false">G549*C549</f>
        <v>0</v>
      </c>
      <c r="I549" s="83" t="s">
        <v>332</v>
      </c>
      <c r="K549" s="76" t="s">
        <v>62</v>
      </c>
      <c r="L549" s="40"/>
      <c r="M549" s="76"/>
      <c r="N549" s="76" t="n">
        <v>1001</v>
      </c>
      <c r="O549" s="77" t="n">
        <f aca="false">IF(AND(L549="",M549=""),N549,"")</f>
        <v>1001</v>
      </c>
      <c r="P549" s="1" t="n">
        <f aca="false">VLOOKUP("CTR"&amp;N549,Cumul_par_Code_tarifaire!B$3:K$1003,2,0)</f>
        <v>0</v>
      </c>
      <c r="Q549" s="1" t="n">
        <f aca="false">IF(L549&lt;&gt;"",L$20,IF(M549&lt;&gt;"",M$20,VLOOKUP("CTR"&amp;N549,Cumul_par_Code_tarifaire!B$3:K$1003,9,0)))</f>
        <v>1001</v>
      </c>
      <c r="R549" s="1" t="n">
        <f aca="false">IF(OR(L549&lt;&gt;"",M549&lt;&gt;""),R$21,VLOOKUP("CTR"&amp;N549,Cumul_par_Code_tarifaire!B$3:K$1003,10,0))</f>
        <v>2.3</v>
      </c>
    </row>
    <row r="550" customFormat="false" ht="12.8" hidden="false" customHeight="false" outlineLevel="0" collapsed="false">
      <c r="A550" s="71" t="s">
        <v>364</v>
      </c>
      <c r="B550" s="72" t="s">
        <v>730</v>
      </c>
      <c r="C550" s="73"/>
      <c r="D550" s="38" t="str">
        <f aca="false">IF(L550=L$22,L$21,IF(M550=M$22,M$21,K550))</f>
        <v>G5</v>
      </c>
      <c r="E550" s="80" t="n">
        <f aca="false">Q550</f>
        <v>1001</v>
      </c>
      <c r="F550" s="21"/>
      <c r="G550" s="75" t="n">
        <f aca="false">R550</f>
        <v>2.3</v>
      </c>
      <c r="H550" s="75" t="n">
        <f aca="false">G550*C550</f>
        <v>0</v>
      </c>
      <c r="I550" s="83" t="s">
        <v>332</v>
      </c>
      <c r="K550" s="76" t="s">
        <v>62</v>
      </c>
      <c r="L550" s="40"/>
      <c r="M550" s="76"/>
      <c r="N550" s="76" t="n">
        <v>1001</v>
      </c>
      <c r="O550" s="77" t="n">
        <f aca="false">IF(AND(L550="",M550=""),N550,"")</f>
        <v>1001</v>
      </c>
      <c r="P550" s="1" t="n">
        <f aca="false">VLOOKUP("CTR"&amp;N550,Cumul_par_Code_tarifaire!B$3:K$1003,2,0)</f>
        <v>0</v>
      </c>
      <c r="Q550" s="1" t="n">
        <f aca="false">IF(L550&lt;&gt;"",L$20,IF(M550&lt;&gt;"",M$20,VLOOKUP("CTR"&amp;N550,Cumul_par_Code_tarifaire!B$3:K$1003,9,0)))</f>
        <v>1001</v>
      </c>
      <c r="R550" s="1" t="n">
        <f aca="false">IF(OR(L550&lt;&gt;"",M550&lt;&gt;""),R$21,VLOOKUP("CTR"&amp;N550,Cumul_par_Code_tarifaire!B$3:K$1003,10,0))</f>
        <v>2.3</v>
      </c>
    </row>
    <row r="551" customFormat="false" ht="12.8" hidden="false" customHeight="false" outlineLevel="0" collapsed="false">
      <c r="A551" s="71" t="s">
        <v>364</v>
      </c>
      <c r="B551" s="72" t="s">
        <v>731</v>
      </c>
      <c r="C551" s="29"/>
      <c r="D551" s="38" t="str">
        <f aca="false">IF(L551=L$22,L$21,IF(M551=M$22,M$21,K551))</f>
        <v>G5</v>
      </c>
      <c r="E551" s="80" t="n">
        <f aca="false">Q551</f>
        <v>1001</v>
      </c>
      <c r="F551" s="21"/>
      <c r="G551" s="75" t="n">
        <f aca="false">R551</f>
        <v>2.3</v>
      </c>
      <c r="H551" s="75" t="n">
        <f aca="false">G551*C551</f>
        <v>0</v>
      </c>
      <c r="I551" s="83" t="s">
        <v>332</v>
      </c>
      <c r="K551" s="76" t="s">
        <v>62</v>
      </c>
      <c r="L551" s="40"/>
      <c r="M551" s="76"/>
      <c r="N551" s="76" t="n">
        <v>1001</v>
      </c>
      <c r="O551" s="77" t="n">
        <f aca="false">IF(AND(L551="",M551=""),N551,"")</f>
        <v>1001</v>
      </c>
      <c r="P551" s="1" t="n">
        <f aca="false">VLOOKUP("CTR"&amp;N551,Cumul_par_Code_tarifaire!B$3:K$1003,2,0)</f>
        <v>0</v>
      </c>
      <c r="Q551" s="1" t="n">
        <f aca="false">IF(L551&lt;&gt;"",L$20,IF(M551&lt;&gt;"",M$20,VLOOKUP("CTR"&amp;N551,Cumul_par_Code_tarifaire!B$3:K$1003,9,0)))</f>
        <v>1001</v>
      </c>
      <c r="R551" s="1" t="n">
        <f aca="false">IF(OR(L551&lt;&gt;"",M551&lt;&gt;""),R$21,VLOOKUP("CTR"&amp;N551,Cumul_par_Code_tarifaire!B$3:K$1003,10,0))</f>
        <v>2.3</v>
      </c>
    </row>
    <row r="552" customFormat="false" ht="12.8" hidden="false" customHeight="false" outlineLevel="0" collapsed="false">
      <c r="A552" s="71" t="s">
        <v>364</v>
      </c>
      <c r="B552" s="72" t="s">
        <v>732</v>
      </c>
      <c r="C552" s="29"/>
      <c r="D552" s="38" t="str">
        <f aca="false">IF(L552=L$22,L$21,IF(M552=M$22,M$21,K552))</f>
        <v>G5</v>
      </c>
      <c r="E552" s="80" t="n">
        <f aca="false">Q552</f>
        <v>1001</v>
      </c>
      <c r="F552" s="21"/>
      <c r="G552" s="75" t="n">
        <f aca="false">R552</f>
        <v>2.3</v>
      </c>
      <c r="H552" s="75" t="n">
        <f aca="false">G552*C552</f>
        <v>0</v>
      </c>
      <c r="I552" s="83" t="s">
        <v>332</v>
      </c>
      <c r="K552" s="76" t="s">
        <v>62</v>
      </c>
      <c r="L552" s="40"/>
      <c r="M552" s="76"/>
      <c r="N552" s="76" t="n">
        <v>1001</v>
      </c>
      <c r="O552" s="77" t="n">
        <f aca="false">IF(AND(L552="",M552=""),N552,"")</f>
        <v>1001</v>
      </c>
      <c r="P552" s="1" t="n">
        <f aca="false">VLOOKUP("CTR"&amp;N552,Cumul_par_Code_tarifaire!B$3:K$1003,2,0)</f>
        <v>0</v>
      </c>
      <c r="Q552" s="1" t="n">
        <f aca="false">IF(L552&lt;&gt;"",L$20,IF(M552&lt;&gt;"",M$20,VLOOKUP("CTR"&amp;N552,Cumul_par_Code_tarifaire!B$3:K$1003,9,0)))</f>
        <v>1001</v>
      </c>
      <c r="R552" s="1" t="n">
        <f aca="false">IF(OR(L552&lt;&gt;"",M552&lt;&gt;""),R$21,VLOOKUP("CTR"&amp;N552,Cumul_par_Code_tarifaire!B$3:K$1003,10,0))</f>
        <v>2.3</v>
      </c>
    </row>
    <row r="553" customFormat="false" ht="12.8" hidden="false" customHeight="false" outlineLevel="0" collapsed="false">
      <c r="A553" s="71" t="s">
        <v>364</v>
      </c>
      <c r="B553" s="72" t="s">
        <v>733</v>
      </c>
      <c r="C553" s="29"/>
      <c r="D553" s="38" t="str">
        <f aca="false">IF(L553=L$22,L$21,IF(M553=M$22,M$21,K553))</f>
        <v>G5</v>
      </c>
      <c r="E553" s="80" t="n">
        <f aca="false">Q553</f>
        <v>1001</v>
      </c>
      <c r="F553" s="21"/>
      <c r="G553" s="75" t="n">
        <f aca="false">R553</f>
        <v>2.3</v>
      </c>
      <c r="H553" s="75" t="n">
        <f aca="false">G553*C553</f>
        <v>0</v>
      </c>
      <c r="I553" s="83" t="s">
        <v>332</v>
      </c>
      <c r="K553" s="76" t="s">
        <v>62</v>
      </c>
      <c r="L553" s="40"/>
      <c r="M553" s="76"/>
      <c r="N553" s="76" t="n">
        <v>1001</v>
      </c>
      <c r="O553" s="77" t="n">
        <f aca="false">IF(AND(L553="",M553=""),N553,"")</f>
        <v>1001</v>
      </c>
      <c r="P553" s="1" t="n">
        <f aca="false">VLOOKUP("CTR"&amp;N553,Cumul_par_Code_tarifaire!B$3:K$1003,2,0)</f>
        <v>0</v>
      </c>
      <c r="Q553" s="1" t="n">
        <f aca="false">IF(L553&lt;&gt;"",L$20,IF(M553&lt;&gt;"",M$20,VLOOKUP("CTR"&amp;N553,Cumul_par_Code_tarifaire!B$3:K$1003,9,0)))</f>
        <v>1001</v>
      </c>
      <c r="R553" s="1" t="n">
        <f aca="false">IF(OR(L553&lt;&gt;"",M553&lt;&gt;""),R$21,VLOOKUP("CTR"&amp;N553,Cumul_par_Code_tarifaire!B$3:K$1003,10,0))</f>
        <v>2.3</v>
      </c>
    </row>
    <row r="554" customFormat="false" ht="12.8" hidden="false" customHeight="false" outlineLevel="0" collapsed="false">
      <c r="A554" s="71" t="s">
        <v>364</v>
      </c>
      <c r="B554" s="72" t="s">
        <v>734</v>
      </c>
      <c r="C554" s="73"/>
      <c r="D554" s="38" t="str">
        <f aca="false">IF(L554=L$22,L$21,IF(M554=M$22,M$21,K554))</f>
        <v>G5</v>
      </c>
      <c r="E554" s="80" t="n">
        <f aca="false">Q554</f>
        <v>1001</v>
      </c>
      <c r="F554" s="21"/>
      <c r="G554" s="75" t="n">
        <f aca="false">R554</f>
        <v>2.3</v>
      </c>
      <c r="H554" s="75" t="n">
        <f aca="false">G554*C554</f>
        <v>0</v>
      </c>
      <c r="I554" s="83" t="s">
        <v>332</v>
      </c>
      <c r="K554" s="76" t="s">
        <v>62</v>
      </c>
      <c r="L554" s="40"/>
      <c r="M554" s="76"/>
      <c r="N554" s="76" t="n">
        <v>1001</v>
      </c>
      <c r="O554" s="77" t="n">
        <f aca="false">IF(AND(L554="",M554=""),N554,"")</f>
        <v>1001</v>
      </c>
      <c r="P554" s="1" t="n">
        <f aca="false">VLOOKUP("CTR"&amp;N554,Cumul_par_Code_tarifaire!B$3:K$1003,2,0)</f>
        <v>0</v>
      </c>
      <c r="Q554" s="1" t="n">
        <f aca="false">IF(L554&lt;&gt;"",L$20,IF(M554&lt;&gt;"",M$20,VLOOKUP("CTR"&amp;N554,Cumul_par_Code_tarifaire!B$3:K$1003,9,0)))</f>
        <v>1001</v>
      </c>
      <c r="R554" s="1" t="n">
        <f aca="false">IF(OR(L554&lt;&gt;"",M554&lt;&gt;""),R$21,VLOOKUP("CTR"&amp;N554,Cumul_par_Code_tarifaire!B$3:K$1003,10,0))</f>
        <v>2.3</v>
      </c>
    </row>
    <row r="555" customFormat="false" ht="12.8" hidden="false" customHeight="false" outlineLevel="0" collapsed="false">
      <c r="A555" s="71" t="s">
        <v>364</v>
      </c>
      <c r="B555" s="72" t="s">
        <v>735</v>
      </c>
      <c r="C555" s="29"/>
      <c r="D555" s="38" t="str">
        <f aca="false">IF(L555=L$22,L$21,IF(M555=M$22,M$21,K555))</f>
        <v>G5</v>
      </c>
      <c r="E555" s="80" t="n">
        <f aca="false">Q555</f>
        <v>1001</v>
      </c>
      <c r="F555" s="21"/>
      <c r="G555" s="75" t="n">
        <f aca="false">R555</f>
        <v>2.3</v>
      </c>
      <c r="H555" s="75" t="n">
        <f aca="false">G555*C555</f>
        <v>0</v>
      </c>
      <c r="I555" s="83" t="s">
        <v>332</v>
      </c>
      <c r="K555" s="76" t="s">
        <v>62</v>
      </c>
      <c r="L555" s="40"/>
      <c r="M555" s="76"/>
      <c r="N555" s="76" t="n">
        <v>1001</v>
      </c>
      <c r="O555" s="77" t="n">
        <f aca="false">IF(AND(L555="",M555=""),N555,"")</f>
        <v>1001</v>
      </c>
      <c r="P555" s="1" t="n">
        <f aca="false">VLOOKUP("CTR"&amp;N555,Cumul_par_Code_tarifaire!B$3:K$1003,2,0)</f>
        <v>0</v>
      </c>
      <c r="Q555" s="1" t="n">
        <f aca="false">IF(L555&lt;&gt;"",L$20,IF(M555&lt;&gt;"",M$20,VLOOKUP("CTR"&amp;N555,Cumul_par_Code_tarifaire!B$3:K$1003,9,0)))</f>
        <v>1001</v>
      </c>
      <c r="R555" s="1" t="n">
        <f aca="false">IF(OR(L555&lt;&gt;"",M555&lt;&gt;""),R$21,VLOOKUP("CTR"&amp;N555,Cumul_par_Code_tarifaire!B$3:K$1003,10,0))</f>
        <v>2.3</v>
      </c>
    </row>
    <row r="556" customFormat="false" ht="12.8" hidden="false" customHeight="false" outlineLevel="0" collapsed="false">
      <c r="A556" s="71" t="s">
        <v>364</v>
      </c>
      <c r="B556" s="72" t="s">
        <v>736</v>
      </c>
      <c r="C556" s="29"/>
      <c r="D556" s="38" t="str">
        <f aca="false">IF(L556=L$22,L$21,IF(M556=M$22,M$21,K556))</f>
        <v>G5</v>
      </c>
      <c r="E556" s="80" t="n">
        <f aca="false">Q556</f>
        <v>1001</v>
      </c>
      <c r="F556" s="21"/>
      <c r="G556" s="75" t="n">
        <f aca="false">R556</f>
        <v>2.3</v>
      </c>
      <c r="H556" s="75" t="n">
        <f aca="false">G556*C556</f>
        <v>0</v>
      </c>
      <c r="I556" s="83" t="s">
        <v>332</v>
      </c>
      <c r="K556" s="76" t="s">
        <v>62</v>
      </c>
      <c r="L556" s="40"/>
      <c r="M556" s="76"/>
      <c r="N556" s="76" t="n">
        <v>1001</v>
      </c>
      <c r="O556" s="77" t="n">
        <f aca="false">IF(AND(L556="",M556=""),N556,"")</f>
        <v>1001</v>
      </c>
      <c r="P556" s="1" t="n">
        <f aca="false">VLOOKUP("CTR"&amp;N556,Cumul_par_Code_tarifaire!B$3:K$1003,2,0)</f>
        <v>0</v>
      </c>
      <c r="Q556" s="1" t="n">
        <f aca="false">IF(L556&lt;&gt;"",L$20,IF(M556&lt;&gt;"",M$20,VLOOKUP("CTR"&amp;N556,Cumul_par_Code_tarifaire!B$3:K$1003,9,0)))</f>
        <v>1001</v>
      </c>
      <c r="R556" s="1" t="n">
        <f aca="false">IF(OR(L556&lt;&gt;"",M556&lt;&gt;""),R$21,VLOOKUP("CTR"&amp;N556,Cumul_par_Code_tarifaire!B$3:K$1003,10,0))</f>
        <v>2.3</v>
      </c>
    </row>
    <row r="557" customFormat="false" ht="12.8" hidden="false" customHeight="false" outlineLevel="0" collapsed="false">
      <c r="A557" s="71" t="s">
        <v>364</v>
      </c>
      <c r="B557" s="72" t="s">
        <v>737</v>
      </c>
      <c r="C557" s="29"/>
      <c r="D557" s="38" t="str">
        <f aca="false">IF(L557=L$22,L$21,IF(M557=M$22,M$21,K557))</f>
        <v>G5</v>
      </c>
      <c r="E557" s="80" t="n">
        <f aca="false">Q557</f>
        <v>1001</v>
      </c>
      <c r="F557" s="21"/>
      <c r="G557" s="75" t="n">
        <f aca="false">R557</f>
        <v>2.3</v>
      </c>
      <c r="H557" s="75" t="n">
        <f aca="false">G557*C557</f>
        <v>0</v>
      </c>
      <c r="I557" s="83" t="s">
        <v>332</v>
      </c>
      <c r="K557" s="76" t="s">
        <v>62</v>
      </c>
      <c r="L557" s="40"/>
      <c r="M557" s="76"/>
      <c r="N557" s="76" t="n">
        <v>1001</v>
      </c>
      <c r="O557" s="77" t="n">
        <f aca="false">IF(AND(L557="",M557=""),N557,"")</f>
        <v>1001</v>
      </c>
      <c r="P557" s="1" t="n">
        <f aca="false">VLOOKUP("CTR"&amp;N557,Cumul_par_Code_tarifaire!B$3:K$1003,2,0)</f>
        <v>0</v>
      </c>
      <c r="Q557" s="1" t="n">
        <f aca="false">IF(L557&lt;&gt;"",L$20,IF(M557&lt;&gt;"",M$20,VLOOKUP("CTR"&amp;N557,Cumul_par_Code_tarifaire!B$3:K$1003,9,0)))</f>
        <v>1001</v>
      </c>
      <c r="R557" s="1" t="n">
        <f aca="false">IF(OR(L557&lt;&gt;"",M557&lt;&gt;""),R$21,VLOOKUP("CTR"&amp;N557,Cumul_par_Code_tarifaire!B$3:K$1003,10,0))</f>
        <v>2.3</v>
      </c>
    </row>
    <row r="558" customFormat="false" ht="12.8" hidden="false" customHeight="false" outlineLevel="0" collapsed="false">
      <c r="A558" s="71" t="s">
        <v>364</v>
      </c>
      <c r="B558" s="72" t="s">
        <v>738</v>
      </c>
      <c r="C558" s="29"/>
      <c r="D558" s="38" t="str">
        <f aca="false">IF(L558=L$22,L$21,IF(M558=M$22,M$21,K558))</f>
        <v>G5</v>
      </c>
      <c r="E558" s="80" t="n">
        <f aca="false">Q558</f>
        <v>1001</v>
      </c>
      <c r="F558" s="21"/>
      <c r="G558" s="75" t="n">
        <f aca="false">R558</f>
        <v>2.3</v>
      </c>
      <c r="H558" s="75" t="n">
        <f aca="false">G558*C558</f>
        <v>0</v>
      </c>
      <c r="I558" s="83" t="s">
        <v>332</v>
      </c>
      <c r="K558" s="76" t="s">
        <v>62</v>
      </c>
      <c r="L558" s="40"/>
      <c r="M558" s="76"/>
      <c r="N558" s="76" t="n">
        <v>1001</v>
      </c>
      <c r="O558" s="77" t="n">
        <f aca="false">IF(AND(L558="",M558=""),N558,"")</f>
        <v>1001</v>
      </c>
      <c r="P558" s="1" t="n">
        <f aca="false">VLOOKUP("CTR"&amp;N558,Cumul_par_Code_tarifaire!B$3:K$1003,2,0)</f>
        <v>0</v>
      </c>
      <c r="Q558" s="1" t="n">
        <f aca="false">IF(L558&lt;&gt;"",L$20,IF(M558&lt;&gt;"",M$20,VLOOKUP("CTR"&amp;N558,Cumul_par_Code_tarifaire!B$3:K$1003,9,0)))</f>
        <v>1001</v>
      </c>
      <c r="R558" s="1" t="n">
        <f aca="false">IF(OR(L558&lt;&gt;"",M558&lt;&gt;""),R$21,VLOOKUP("CTR"&amp;N558,Cumul_par_Code_tarifaire!B$3:K$1003,10,0))</f>
        <v>2.3</v>
      </c>
    </row>
    <row r="559" customFormat="false" ht="12.8" hidden="false" customHeight="false" outlineLevel="0" collapsed="false">
      <c r="A559" s="71" t="s">
        <v>364</v>
      </c>
      <c r="B559" s="72" t="s">
        <v>739</v>
      </c>
      <c r="C559" s="29"/>
      <c r="D559" s="38" t="str">
        <f aca="false">IF(L559=L$22,L$21,IF(M559=M$22,M$21,K559))</f>
        <v>G5</v>
      </c>
      <c r="E559" s="80" t="n">
        <f aca="false">Q559</f>
        <v>1001</v>
      </c>
      <c r="F559" s="21"/>
      <c r="G559" s="75" t="n">
        <f aca="false">R559</f>
        <v>2.3</v>
      </c>
      <c r="H559" s="75" t="n">
        <f aca="false">G559*C559</f>
        <v>0</v>
      </c>
      <c r="I559" s="83" t="s">
        <v>332</v>
      </c>
      <c r="K559" s="76" t="s">
        <v>62</v>
      </c>
      <c r="L559" s="40"/>
      <c r="M559" s="76"/>
      <c r="N559" s="76" t="n">
        <v>1001</v>
      </c>
      <c r="O559" s="77" t="n">
        <f aca="false">IF(AND(L559="",M559=""),N559,"")</f>
        <v>1001</v>
      </c>
      <c r="P559" s="1" t="n">
        <f aca="false">VLOOKUP("CTR"&amp;N559,Cumul_par_Code_tarifaire!B$3:K$1003,2,0)</f>
        <v>0</v>
      </c>
      <c r="Q559" s="1" t="n">
        <f aca="false">IF(L559&lt;&gt;"",L$20,IF(M559&lt;&gt;"",M$20,VLOOKUP("CTR"&amp;N559,Cumul_par_Code_tarifaire!B$3:K$1003,9,0)))</f>
        <v>1001</v>
      </c>
      <c r="R559" s="1" t="n">
        <f aca="false">IF(OR(L559&lt;&gt;"",M559&lt;&gt;""),R$21,VLOOKUP("CTR"&amp;N559,Cumul_par_Code_tarifaire!B$3:K$1003,10,0))</f>
        <v>2.3</v>
      </c>
    </row>
    <row r="560" customFormat="false" ht="12.8" hidden="false" customHeight="false" outlineLevel="0" collapsed="false">
      <c r="A560" s="71" t="s">
        <v>364</v>
      </c>
      <c r="B560" s="72" t="s">
        <v>740</v>
      </c>
      <c r="C560" s="73"/>
      <c r="D560" s="38" t="str">
        <f aca="false">IF(L560=L$22,L$21,IF(M560=M$22,M$21,K560))</f>
        <v>G5</v>
      </c>
      <c r="E560" s="80" t="n">
        <f aca="false">Q560</f>
        <v>1001</v>
      </c>
      <c r="F560" s="21"/>
      <c r="G560" s="75" t="n">
        <f aca="false">R560</f>
        <v>2.3</v>
      </c>
      <c r="H560" s="75" t="n">
        <f aca="false">G560*C560</f>
        <v>0</v>
      </c>
      <c r="I560" s="83" t="s">
        <v>332</v>
      </c>
      <c r="K560" s="76" t="s">
        <v>62</v>
      </c>
      <c r="L560" s="40"/>
      <c r="M560" s="76"/>
      <c r="N560" s="76" t="n">
        <v>1001</v>
      </c>
      <c r="O560" s="77" t="n">
        <f aca="false">IF(AND(L560="",M560=""),N560,"")</f>
        <v>1001</v>
      </c>
      <c r="P560" s="1" t="n">
        <f aca="false">VLOOKUP("CTR"&amp;N560,Cumul_par_Code_tarifaire!B$3:K$1003,2,0)</f>
        <v>0</v>
      </c>
      <c r="Q560" s="1" t="n">
        <f aca="false">IF(L560&lt;&gt;"",L$20,IF(M560&lt;&gt;"",M$20,VLOOKUP("CTR"&amp;N560,Cumul_par_Code_tarifaire!B$3:K$1003,9,0)))</f>
        <v>1001</v>
      </c>
      <c r="R560" s="1" t="n">
        <f aca="false">IF(OR(L560&lt;&gt;"",M560&lt;&gt;""),R$21,VLOOKUP("CTR"&amp;N560,Cumul_par_Code_tarifaire!B$3:K$1003,10,0))</f>
        <v>2.3</v>
      </c>
    </row>
    <row r="561" customFormat="false" ht="12.8" hidden="false" customHeight="false" outlineLevel="0" collapsed="false">
      <c r="A561" s="71" t="s">
        <v>364</v>
      </c>
      <c r="B561" s="72" t="s">
        <v>741</v>
      </c>
      <c r="C561" s="29"/>
      <c r="D561" s="38" t="str">
        <f aca="false">IF(L561=L$22,L$21,IF(M561=M$22,M$21,K561))</f>
        <v>G5</v>
      </c>
      <c r="E561" s="80" t="n">
        <f aca="false">Q561</f>
        <v>1001</v>
      </c>
      <c r="F561" s="21"/>
      <c r="G561" s="75" t="n">
        <f aca="false">R561</f>
        <v>2.3</v>
      </c>
      <c r="H561" s="75" t="n">
        <f aca="false">G561*C561</f>
        <v>0</v>
      </c>
      <c r="I561" s="83" t="s">
        <v>332</v>
      </c>
      <c r="K561" s="76" t="s">
        <v>62</v>
      </c>
      <c r="L561" s="40"/>
      <c r="M561" s="76"/>
      <c r="N561" s="76" t="n">
        <v>1001</v>
      </c>
      <c r="O561" s="77" t="n">
        <f aca="false">IF(AND(L561="",M561=""),N561,"")</f>
        <v>1001</v>
      </c>
      <c r="P561" s="1" t="n">
        <f aca="false">VLOOKUP("CTR"&amp;N561,Cumul_par_Code_tarifaire!B$3:K$1003,2,0)</f>
        <v>0</v>
      </c>
      <c r="Q561" s="1" t="n">
        <f aca="false">IF(L561&lt;&gt;"",L$20,IF(M561&lt;&gt;"",M$20,VLOOKUP("CTR"&amp;N561,Cumul_par_Code_tarifaire!B$3:K$1003,9,0)))</f>
        <v>1001</v>
      </c>
      <c r="R561" s="1" t="n">
        <f aca="false">IF(OR(L561&lt;&gt;"",M561&lt;&gt;""),R$21,VLOOKUP("CTR"&amp;N561,Cumul_par_Code_tarifaire!B$3:K$1003,10,0))</f>
        <v>2.3</v>
      </c>
    </row>
    <row r="562" customFormat="false" ht="12.8" hidden="false" customHeight="false" outlineLevel="0" collapsed="false">
      <c r="A562" s="71" t="s">
        <v>364</v>
      </c>
      <c r="B562" s="72" t="s">
        <v>742</v>
      </c>
      <c r="C562" s="29"/>
      <c r="D562" s="38" t="str">
        <f aca="false">IF(L562=L$22,L$21,IF(M562=M$22,M$21,K562))</f>
        <v>G5</v>
      </c>
      <c r="E562" s="80" t="n">
        <f aca="false">Q562</f>
        <v>1001</v>
      </c>
      <c r="F562" s="21"/>
      <c r="G562" s="75" t="n">
        <f aca="false">R562</f>
        <v>2.3</v>
      </c>
      <c r="H562" s="75" t="n">
        <f aca="false">G562*C562</f>
        <v>0</v>
      </c>
      <c r="I562" s="83" t="s">
        <v>332</v>
      </c>
      <c r="K562" s="76" t="s">
        <v>62</v>
      </c>
      <c r="L562" s="40"/>
      <c r="M562" s="76"/>
      <c r="N562" s="76" t="n">
        <v>1001</v>
      </c>
      <c r="O562" s="77" t="n">
        <f aca="false">IF(AND(L562="",M562=""),N562,"")</f>
        <v>1001</v>
      </c>
      <c r="P562" s="1" t="n">
        <f aca="false">VLOOKUP("CTR"&amp;N562,Cumul_par_Code_tarifaire!B$3:K$1003,2,0)</f>
        <v>0</v>
      </c>
      <c r="Q562" s="1" t="n">
        <f aca="false">IF(L562&lt;&gt;"",L$20,IF(M562&lt;&gt;"",M$20,VLOOKUP("CTR"&amp;N562,Cumul_par_Code_tarifaire!B$3:K$1003,9,0)))</f>
        <v>1001</v>
      </c>
      <c r="R562" s="1" t="n">
        <f aca="false">IF(OR(L562&lt;&gt;"",M562&lt;&gt;""),R$21,VLOOKUP("CTR"&amp;N562,Cumul_par_Code_tarifaire!B$3:K$1003,10,0))</f>
        <v>2.3</v>
      </c>
    </row>
    <row r="563" customFormat="false" ht="12.8" hidden="false" customHeight="false" outlineLevel="0" collapsed="false">
      <c r="A563" s="71" t="s">
        <v>364</v>
      </c>
      <c r="B563" s="72" t="s">
        <v>743</v>
      </c>
      <c r="C563" s="29"/>
      <c r="D563" s="38" t="str">
        <f aca="false">IF(L563=L$22,L$21,IF(M563=M$22,M$21,K563))</f>
        <v>G5</v>
      </c>
      <c r="E563" s="80" t="n">
        <f aca="false">Q563</f>
        <v>1001</v>
      </c>
      <c r="F563" s="21"/>
      <c r="G563" s="75" t="n">
        <f aca="false">R563</f>
        <v>2.3</v>
      </c>
      <c r="H563" s="75" t="n">
        <f aca="false">G563*C563</f>
        <v>0</v>
      </c>
      <c r="I563" s="83" t="s">
        <v>332</v>
      </c>
      <c r="K563" s="76" t="s">
        <v>62</v>
      </c>
      <c r="L563" s="40"/>
      <c r="M563" s="76"/>
      <c r="N563" s="76" t="n">
        <v>1001</v>
      </c>
      <c r="O563" s="77" t="n">
        <f aca="false">IF(AND(L563="",M563=""),N563,"")</f>
        <v>1001</v>
      </c>
      <c r="P563" s="1" t="n">
        <f aca="false">VLOOKUP("CTR"&amp;N563,Cumul_par_Code_tarifaire!B$3:K$1003,2,0)</f>
        <v>0</v>
      </c>
      <c r="Q563" s="1" t="n">
        <f aca="false">IF(L563&lt;&gt;"",L$20,IF(M563&lt;&gt;"",M$20,VLOOKUP("CTR"&amp;N563,Cumul_par_Code_tarifaire!B$3:K$1003,9,0)))</f>
        <v>1001</v>
      </c>
      <c r="R563" s="1" t="n">
        <f aca="false">IF(OR(L563&lt;&gt;"",M563&lt;&gt;""),R$21,VLOOKUP("CTR"&amp;N563,Cumul_par_Code_tarifaire!B$3:K$1003,10,0))</f>
        <v>2.3</v>
      </c>
    </row>
    <row r="564" customFormat="false" ht="12.8" hidden="false" customHeight="false" outlineLevel="0" collapsed="false">
      <c r="A564" s="71" t="s">
        <v>364</v>
      </c>
      <c r="B564" s="72" t="s">
        <v>744</v>
      </c>
      <c r="C564" s="29"/>
      <c r="D564" s="38" t="str">
        <f aca="false">IF(L564=L$22,L$21,IF(M564=M$22,M$21,K564))</f>
        <v>G5</v>
      </c>
      <c r="E564" s="80" t="n">
        <f aca="false">Q564</f>
        <v>1001</v>
      </c>
      <c r="F564" s="21"/>
      <c r="G564" s="75" t="n">
        <f aca="false">R564</f>
        <v>2.3</v>
      </c>
      <c r="H564" s="75" t="n">
        <f aca="false">G564*C564</f>
        <v>0</v>
      </c>
      <c r="I564" s="83" t="s">
        <v>332</v>
      </c>
      <c r="K564" s="76" t="s">
        <v>62</v>
      </c>
      <c r="L564" s="40"/>
      <c r="M564" s="76"/>
      <c r="N564" s="76" t="n">
        <v>1001</v>
      </c>
      <c r="O564" s="77" t="n">
        <f aca="false">IF(AND(L564="",M564=""),N564,"")</f>
        <v>1001</v>
      </c>
      <c r="P564" s="1" t="n">
        <f aca="false">VLOOKUP("CTR"&amp;N564,Cumul_par_Code_tarifaire!B$3:K$1003,2,0)</f>
        <v>0</v>
      </c>
      <c r="Q564" s="1" t="n">
        <f aca="false">IF(L564&lt;&gt;"",L$20,IF(M564&lt;&gt;"",M$20,VLOOKUP("CTR"&amp;N564,Cumul_par_Code_tarifaire!B$3:K$1003,9,0)))</f>
        <v>1001</v>
      </c>
      <c r="R564" s="1" t="n">
        <f aca="false">IF(OR(L564&lt;&gt;"",M564&lt;&gt;""),R$21,VLOOKUP("CTR"&amp;N564,Cumul_par_Code_tarifaire!B$3:K$1003,10,0))</f>
        <v>2.3</v>
      </c>
    </row>
    <row r="565" customFormat="false" ht="12.8" hidden="false" customHeight="false" outlineLevel="0" collapsed="false">
      <c r="A565" s="71" t="s">
        <v>364</v>
      </c>
      <c r="B565" s="72" t="s">
        <v>745</v>
      </c>
      <c r="C565" s="29"/>
      <c r="D565" s="38" t="str">
        <f aca="false">IF(L565=L$22,L$21,IF(M565=M$22,M$21,K565))</f>
        <v>G5</v>
      </c>
      <c r="E565" s="80" t="n">
        <f aca="false">Q565</f>
        <v>1001</v>
      </c>
      <c r="F565" s="21"/>
      <c r="G565" s="75" t="n">
        <f aca="false">R565</f>
        <v>2.3</v>
      </c>
      <c r="H565" s="75" t="n">
        <f aca="false">G565*C565</f>
        <v>0</v>
      </c>
      <c r="I565" s="83" t="s">
        <v>332</v>
      </c>
      <c r="K565" s="76" t="s">
        <v>62</v>
      </c>
      <c r="L565" s="40"/>
      <c r="M565" s="76"/>
      <c r="N565" s="76" t="n">
        <v>1001</v>
      </c>
      <c r="O565" s="77" t="n">
        <f aca="false">IF(AND(L565="",M565=""),N565,"")</f>
        <v>1001</v>
      </c>
      <c r="P565" s="1" t="n">
        <f aca="false">VLOOKUP("CTR"&amp;N565,Cumul_par_Code_tarifaire!B$3:K$1003,2,0)</f>
        <v>0</v>
      </c>
      <c r="Q565" s="1" t="n">
        <f aca="false">IF(L565&lt;&gt;"",L$20,IF(M565&lt;&gt;"",M$20,VLOOKUP("CTR"&amp;N565,Cumul_par_Code_tarifaire!B$3:K$1003,9,0)))</f>
        <v>1001</v>
      </c>
      <c r="R565" s="1" t="n">
        <f aca="false">IF(OR(L565&lt;&gt;"",M565&lt;&gt;""),R$21,VLOOKUP("CTR"&amp;N565,Cumul_par_Code_tarifaire!B$3:K$1003,10,0))</f>
        <v>2.3</v>
      </c>
    </row>
    <row r="566" customFormat="false" ht="12.8" hidden="false" customHeight="false" outlineLevel="0" collapsed="false">
      <c r="A566" s="71" t="s">
        <v>364</v>
      </c>
      <c r="B566" s="72" t="s">
        <v>746</v>
      </c>
      <c r="C566" s="29"/>
      <c r="D566" s="38" t="str">
        <f aca="false">IF(L566=L$22,L$21,IF(M566=M$22,M$21,K566))</f>
        <v>G5</v>
      </c>
      <c r="E566" s="80" t="n">
        <f aca="false">Q566</f>
        <v>1001</v>
      </c>
      <c r="F566" s="21"/>
      <c r="G566" s="75" t="n">
        <f aca="false">R566</f>
        <v>2.3</v>
      </c>
      <c r="H566" s="75" t="n">
        <f aca="false">G566*C566</f>
        <v>0</v>
      </c>
      <c r="I566" s="83" t="s">
        <v>332</v>
      </c>
      <c r="K566" s="76" t="s">
        <v>62</v>
      </c>
      <c r="L566" s="40"/>
      <c r="M566" s="76"/>
      <c r="N566" s="76" t="n">
        <v>1001</v>
      </c>
      <c r="O566" s="77" t="n">
        <f aca="false">IF(AND(L566="",M566=""),N566,"")</f>
        <v>1001</v>
      </c>
      <c r="P566" s="1" t="n">
        <f aca="false">VLOOKUP("CTR"&amp;N566,Cumul_par_Code_tarifaire!B$3:K$1003,2,0)</f>
        <v>0</v>
      </c>
      <c r="Q566" s="1" t="n">
        <f aca="false">IF(L566&lt;&gt;"",L$20,IF(M566&lt;&gt;"",M$20,VLOOKUP("CTR"&amp;N566,Cumul_par_Code_tarifaire!B$3:K$1003,9,0)))</f>
        <v>1001</v>
      </c>
      <c r="R566" s="1" t="n">
        <f aca="false">IF(OR(L566&lt;&gt;"",M566&lt;&gt;""),R$21,VLOOKUP("CTR"&amp;N566,Cumul_par_Code_tarifaire!B$3:K$1003,10,0))</f>
        <v>2.3</v>
      </c>
    </row>
    <row r="567" customFormat="false" ht="12.8" hidden="false" customHeight="false" outlineLevel="0" collapsed="false">
      <c r="A567" s="71" t="s">
        <v>364</v>
      </c>
      <c r="B567" s="72" t="s">
        <v>747</v>
      </c>
      <c r="C567" s="73"/>
      <c r="D567" s="38" t="str">
        <f aca="false">IF(L567=L$22,L$21,IF(M567=M$22,M$21,K567))</f>
        <v>G5</v>
      </c>
      <c r="E567" s="80" t="n">
        <f aca="false">Q567</f>
        <v>1001</v>
      </c>
      <c r="F567" s="21"/>
      <c r="G567" s="75" t="n">
        <f aca="false">R567</f>
        <v>2.3</v>
      </c>
      <c r="H567" s="75" t="n">
        <f aca="false">G567*C567</f>
        <v>0</v>
      </c>
      <c r="I567" s="83" t="s">
        <v>332</v>
      </c>
      <c r="K567" s="76" t="s">
        <v>62</v>
      </c>
      <c r="L567" s="40"/>
      <c r="M567" s="76"/>
      <c r="N567" s="76" t="n">
        <v>1001</v>
      </c>
      <c r="O567" s="77" t="n">
        <f aca="false">IF(AND(L567="",M567=""),N567,"")</f>
        <v>1001</v>
      </c>
      <c r="P567" s="1" t="n">
        <f aca="false">VLOOKUP("CTR"&amp;N567,Cumul_par_Code_tarifaire!B$3:K$1003,2,0)</f>
        <v>0</v>
      </c>
      <c r="Q567" s="1" t="n">
        <f aca="false">IF(L567&lt;&gt;"",L$20,IF(M567&lt;&gt;"",M$20,VLOOKUP("CTR"&amp;N567,Cumul_par_Code_tarifaire!B$3:K$1003,9,0)))</f>
        <v>1001</v>
      </c>
      <c r="R567" s="1" t="n">
        <f aca="false">IF(OR(L567&lt;&gt;"",M567&lt;&gt;""),R$21,VLOOKUP("CTR"&amp;N567,Cumul_par_Code_tarifaire!B$3:K$1003,10,0))</f>
        <v>2.3</v>
      </c>
    </row>
    <row r="568" customFormat="false" ht="12.8" hidden="false" customHeight="false" outlineLevel="0" collapsed="false">
      <c r="A568" s="71" t="s">
        <v>364</v>
      </c>
      <c r="B568" s="72" t="s">
        <v>748</v>
      </c>
      <c r="C568" s="29"/>
      <c r="D568" s="38" t="str">
        <f aca="false">IF(L568=L$22,L$21,IF(M568=M$22,M$21,K568))</f>
        <v>G5</v>
      </c>
      <c r="E568" s="80" t="n">
        <f aca="false">Q568</f>
        <v>1001</v>
      </c>
      <c r="F568" s="21"/>
      <c r="G568" s="75" t="n">
        <f aca="false">R568</f>
        <v>2.3</v>
      </c>
      <c r="H568" s="75" t="n">
        <f aca="false">G568*C568</f>
        <v>0</v>
      </c>
      <c r="I568" s="83" t="s">
        <v>332</v>
      </c>
      <c r="K568" s="76" t="s">
        <v>62</v>
      </c>
      <c r="L568" s="40"/>
      <c r="M568" s="76"/>
      <c r="N568" s="76" t="n">
        <v>1001</v>
      </c>
      <c r="O568" s="77" t="n">
        <f aca="false">IF(AND(L568="",M568=""),N568,"")</f>
        <v>1001</v>
      </c>
      <c r="P568" s="1" t="n">
        <f aca="false">VLOOKUP("CTR"&amp;N568,Cumul_par_Code_tarifaire!B$3:K$1003,2,0)</f>
        <v>0</v>
      </c>
      <c r="Q568" s="1" t="n">
        <f aca="false">IF(L568&lt;&gt;"",L$20,IF(M568&lt;&gt;"",M$20,VLOOKUP("CTR"&amp;N568,Cumul_par_Code_tarifaire!B$3:K$1003,9,0)))</f>
        <v>1001</v>
      </c>
      <c r="R568" s="1" t="n">
        <f aca="false">IF(OR(L568&lt;&gt;"",M568&lt;&gt;""),R$21,VLOOKUP("CTR"&amp;N568,Cumul_par_Code_tarifaire!B$3:K$1003,10,0))</f>
        <v>2.3</v>
      </c>
    </row>
    <row r="569" customFormat="false" ht="12.8" hidden="false" customHeight="false" outlineLevel="0" collapsed="false">
      <c r="A569" s="71" t="s">
        <v>364</v>
      </c>
      <c r="B569" s="72" t="s">
        <v>749</v>
      </c>
      <c r="C569" s="29"/>
      <c r="D569" s="38" t="str">
        <f aca="false">IF(L569=L$22,L$21,IF(M569=M$22,M$21,K569))</f>
        <v>G5</v>
      </c>
      <c r="E569" s="80" t="n">
        <f aca="false">Q569</f>
        <v>1001</v>
      </c>
      <c r="F569" s="21"/>
      <c r="G569" s="75" t="n">
        <f aca="false">R569</f>
        <v>2.3</v>
      </c>
      <c r="H569" s="75" t="n">
        <f aca="false">G569*C569</f>
        <v>0</v>
      </c>
      <c r="I569" s="83" t="s">
        <v>332</v>
      </c>
      <c r="K569" s="76" t="s">
        <v>62</v>
      </c>
      <c r="L569" s="40"/>
      <c r="M569" s="76"/>
      <c r="N569" s="76" t="n">
        <v>1001</v>
      </c>
      <c r="O569" s="77" t="n">
        <f aca="false">IF(AND(L569="",M569=""),N569,"")</f>
        <v>1001</v>
      </c>
      <c r="P569" s="1" t="n">
        <f aca="false">VLOOKUP("CTR"&amp;N569,Cumul_par_Code_tarifaire!B$3:K$1003,2,0)</f>
        <v>0</v>
      </c>
      <c r="Q569" s="1" t="n">
        <f aca="false">IF(L569&lt;&gt;"",L$20,IF(M569&lt;&gt;"",M$20,VLOOKUP("CTR"&amp;N569,Cumul_par_Code_tarifaire!B$3:K$1003,9,0)))</f>
        <v>1001</v>
      </c>
      <c r="R569" s="1" t="n">
        <f aca="false">IF(OR(L569&lt;&gt;"",M569&lt;&gt;""),R$21,VLOOKUP("CTR"&amp;N569,Cumul_par_Code_tarifaire!B$3:K$1003,10,0))</f>
        <v>2.3</v>
      </c>
    </row>
    <row r="570" customFormat="false" ht="12.8" hidden="false" customHeight="false" outlineLevel="0" collapsed="false">
      <c r="A570" s="71" t="s">
        <v>364</v>
      </c>
      <c r="B570" s="72" t="s">
        <v>750</v>
      </c>
      <c r="C570" s="29"/>
      <c r="D570" s="38" t="str">
        <f aca="false">IF(L570=L$22,L$21,IF(M570=M$22,M$21,K570))</f>
        <v>G5</v>
      </c>
      <c r="E570" s="80" t="n">
        <f aca="false">Q570</f>
        <v>1001</v>
      </c>
      <c r="F570" s="21"/>
      <c r="G570" s="75" t="n">
        <f aca="false">R570</f>
        <v>2.3</v>
      </c>
      <c r="H570" s="75" t="n">
        <f aca="false">G570*C570</f>
        <v>0</v>
      </c>
      <c r="I570" s="83" t="s">
        <v>332</v>
      </c>
      <c r="K570" s="76" t="s">
        <v>62</v>
      </c>
      <c r="L570" s="40"/>
      <c r="M570" s="76"/>
      <c r="N570" s="76" t="n">
        <v>1001</v>
      </c>
      <c r="O570" s="77" t="n">
        <f aca="false">IF(AND(L570="",M570=""),N570,"")</f>
        <v>1001</v>
      </c>
      <c r="P570" s="1" t="n">
        <f aca="false">VLOOKUP("CTR"&amp;N570,Cumul_par_Code_tarifaire!B$3:K$1003,2,0)</f>
        <v>0</v>
      </c>
      <c r="Q570" s="1" t="n">
        <f aca="false">IF(L570&lt;&gt;"",L$20,IF(M570&lt;&gt;"",M$20,VLOOKUP("CTR"&amp;N570,Cumul_par_Code_tarifaire!B$3:K$1003,9,0)))</f>
        <v>1001</v>
      </c>
      <c r="R570" s="1" t="n">
        <f aca="false">IF(OR(L570&lt;&gt;"",M570&lt;&gt;""),R$21,VLOOKUP("CTR"&amp;N570,Cumul_par_Code_tarifaire!B$3:K$1003,10,0))</f>
        <v>2.3</v>
      </c>
    </row>
    <row r="571" customFormat="false" ht="12.8" hidden="false" customHeight="false" outlineLevel="0" collapsed="false">
      <c r="A571" s="71" t="s">
        <v>364</v>
      </c>
      <c r="B571" s="72" t="s">
        <v>751</v>
      </c>
      <c r="C571" s="73"/>
      <c r="D571" s="38" t="str">
        <f aca="false">IF(L571=L$22,L$21,IF(M571=M$22,M$21,K571))</f>
        <v>G5</v>
      </c>
      <c r="E571" s="80" t="n">
        <f aca="false">Q571</f>
        <v>1001</v>
      </c>
      <c r="F571" s="21"/>
      <c r="G571" s="75" t="n">
        <f aca="false">R571</f>
        <v>2.3</v>
      </c>
      <c r="H571" s="75" t="n">
        <f aca="false">G571*C571</f>
        <v>0</v>
      </c>
      <c r="I571" s="83" t="s">
        <v>332</v>
      </c>
      <c r="K571" s="76" t="s">
        <v>62</v>
      </c>
      <c r="L571" s="40"/>
      <c r="M571" s="76"/>
      <c r="N571" s="76" t="n">
        <v>1001</v>
      </c>
      <c r="O571" s="77" t="n">
        <f aca="false">IF(AND(L571="",M571=""),N571,"")</f>
        <v>1001</v>
      </c>
      <c r="P571" s="1" t="n">
        <f aca="false">VLOOKUP("CTR"&amp;N571,Cumul_par_Code_tarifaire!B$3:K$1003,2,0)</f>
        <v>0</v>
      </c>
      <c r="Q571" s="1" t="n">
        <f aca="false">IF(L571&lt;&gt;"",L$20,IF(M571&lt;&gt;"",M$20,VLOOKUP("CTR"&amp;N571,Cumul_par_Code_tarifaire!B$3:K$1003,9,0)))</f>
        <v>1001</v>
      </c>
      <c r="R571" s="1" t="n">
        <f aca="false">IF(OR(L571&lt;&gt;"",M571&lt;&gt;""),R$21,VLOOKUP("CTR"&amp;N571,Cumul_par_Code_tarifaire!B$3:K$1003,10,0))</f>
        <v>2.3</v>
      </c>
    </row>
    <row r="572" customFormat="false" ht="12.8" hidden="true" customHeight="false" outlineLevel="0" collapsed="false">
      <c r="A572" s="71" t="s">
        <v>364</v>
      </c>
      <c r="B572" s="72" t="s">
        <v>752</v>
      </c>
      <c r="C572" s="29"/>
      <c r="D572" s="38" t="str">
        <f aca="false">IF(L572=L$22,L$21,IF(M572=M$22,M$21,K572))</f>
        <v>non dispo 2025</v>
      </c>
      <c r="E572" s="80" t="str">
        <f aca="false">Q572</f>
        <v>Nous Consulter</v>
      </c>
      <c r="F572" s="21"/>
      <c r="G572" s="75" t="n">
        <f aca="false">R572</f>
        <v>0</v>
      </c>
      <c r="H572" s="75" t="n">
        <f aca="false">G572*C572</f>
        <v>0</v>
      </c>
      <c r="I572" s="83" t="s">
        <v>332</v>
      </c>
      <c r="K572" s="76" t="s">
        <v>62</v>
      </c>
      <c r="L572" s="40" t="s">
        <v>34</v>
      </c>
      <c r="M572" s="76"/>
      <c r="N572" s="76" t="n">
        <v>1001</v>
      </c>
      <c r="O572" s="77" t="str">
        <f aca="false">IF(AND(L572="",M572=""),N572,"")</f>
        <v/>
      </c>
      <c r="P572" s="1" t="n">
        <f aca="false">VLOOKUP("CTR"&amp;N572,Cumul_par_Code_tarifaire!B$3:K$1003,2,0)</f>
        <v>0</v>
      </c>
      <c r="Q572" s="1" t="str">
        <f aca="false">IF(L572&lt;&gt;"",L$20,IF(M572&lt;&gt;"",M$20,VLOOKUP("CTR"&amp;N572,Cumul_par_Code_tarifaire!B$3:K$1003,9,0)))</f>
        <v>Nous Consulter</v>
      </c>
      <c r="R572" s="1" t="n">
        <f aca="false">IF(OR(L572&lt;&gt;"",M572&lt;&gt;""),R$21,VLOOKUP("CTR"&amp;N572,Cumul_par_Code_tarifaire!B$3:K$1003,10,0))</f>
        <v>0</v>
      </c>
      <c r="S572" s="1"/>
      <c r="T572" s="5"/>
      <c r="U572" s="5"/>
    </row>
    <row r="573" customFormat="false" ht="12.8" hidden="false" customHeight="false" outlineLevel="0" collapsed="false">
      <c r="A573" s="71" t="s">
        <v>364</v>
      </c>
      <c r="B573" s="72" t="s">
        <v>753</v>
      </c>
      <c r="C573" s="73"/>
      <c r="D573" s="38" t="str">
        <f aca="false">IF(L573=L$22,L$21,IF(M573=M$22,M$21,K573))</f>
        <v>G5</v>
      </c>
      <c r="E573" s="80" t="n">
        <f aca="false">Q573</f>
        <v>1001</v>
      </c>
      <c r="F573" s="21"/>
      <c r="G573" s="75" t="n">
        <f aca="false">R573</f>
        <v>2.3</v>
      </c>
      <c r="H573" s="75" t="n">
        <f aca="false">G573*C573</f>
        <v>0</v>
      </c>
      <c r="I573" s="83" t="s">
        <v>332</v>
      </c>
      <c r="K573" s="76" t="s">
        <v>62</v>
      </c>
      <c r="L573" s="40"/>
      <c r="M573" s="76"/>
      <c r="N573" s="76" t="n">
        <v>1001</v>
      </c>
      <c r="O573" s="77" t="n">
        <f aca="false">IF(AND(L573="",M573=""),N573,"")</f>
        <v>1001</v>
      </c>
      <c r="P573" s="1" t="n">
        <f aca="false">VLOOKUP("CTR"&amp;N573,Cumul_par_Code_tarifaire!B$3:K$1003,2,0)</f>
        <v>0</v>
      </c>
      <c r="Q573" s="1" t="n">
        <f aca="false">IF(L573&lt;&gt;"",L$20,IF(M573&lt;&gt;"",M$20,VLOOKUP("CTR"&amp;N573,Cumul_par_Code_tarifaire!B$3:K$1003,9,0)))</f>
        <v>1001</v>
      </c>
      <c r="R573" s="1" t="n">
        <f aca="false">IF(OR(L573&lt;&gt;"",M573&lt;&gt;""),R$21,VLOOKUP("CTR"&amp;N573,Cumul_par_Code_tarifaire!B$3:K$1003,10,0))</f>
        <v>2.3</v>
      </c>
    </row>
    <row r="574" customFormat="false" ht="12.8" hidden="false" customHeight="false" outlineLevel="0" collapsed="false">
      <c r="A574" s="71" t="s">
        <v>364</v>
      </c>
      <c r="B574" s="72" t="s">
        <v>754</v>
      </c>
      <c r="C574" s="29"/>
      <c r="D574" s="38" t="str">
        <f aca="false">IF(L574=L$22,L$21,IF(M574=M$22,M$21,K574))</f>
        <v>G5</v>
      </c>
      <c r="E574" s="80" t="n">
        <f aca="false">Q574</f>
        <v>1001</v>
      </c>
      <c r="F574" s="21"/>
      <c r="G574" s="75" t="n">
        <f aca="false">R574</f>
        <v>2.3</v>
      </c>
      <c r="H574" s="75" t="n">
        <f aca="false">G574*C574</f>
        <v>0</v>
      </c>
      <c r="I574" s="83" t="s">
        <v>332</v>
      </c>
      <c r="K574" s="76" t="s">
        <v>62</v>
      </c>
      <c r="L574" s="40"/>
      <c r="M574" s="76"/>
      <c r="N574" s="76" t="n">
        <v>1001</v>
      </c>
      <c r="O574" s="77" t="n">
        <f aca="false">IF(AND(L574="",M574=""),N574,"")</f>
        <v>1001</v>
      </c>
      <c r="P574" s="1" t="n">
        <f aca="false">VLOOKUP("CTR"&amp;N574,Cumul_par_Code_tarifaire!B$3:K$1003,2,0)</f>
        <v>0</v>
      </c>
      <c r="Q574" s="1" t="n">
        <f aca="false">IF(L574&lt;&gt;"",L$20,IF(M574&lt;&gt;"",M$20,VLOOKUP("CTR"&amp;N574,Cumul_par_Code_tarifaire!B$3:K$1003,9,0)))</f>
        <v>1001</v>
      </c>
      <c r="R574" s="1" t="n">
        <f aca="false">IF(OR(L574&lt;&gt;"",M574&lt;&gt;""),R$21,VLOOKUP("CTR"&amp;N574,Cumul_par_Code_tarifaire!B$3:K$1003,10,0))</f>
        <v>2.3</v>
      </c>
    </row>
    <row r="575" customFormat="false" ht="12.8" hidden="false" customHeight="false" outlineLevel="0" collapsed="false">
      <c r="A575" s="71" t="s">
        <v>364</v>
      </c>
      <c r="B575" s="72" t="s">
        <v>755</v>
      </c>
      <c r="C575" s="73"/>
      <c r="D575" s="38" t="str">
        <f aca="false">IF(L575=L$22,L$21,IF(M575=M$22,M$21,K575))</f>
        <v>G5</v>
      </c>
      <c r="E575" s="80" t="n">
        <f aca="false">Q575</f>
        <v>1001</v>
      </c>
      <c r="F575" s="21"/>
      <c r="G575" s="75" t="n">
        <f aca="false">R575</f>
        <v>2.3</v>
      </c>
      <c r="H575" s="75" t="n">
        <f aca="false">G575*C575</f>
        <v>0</v>
      </c>
      <c r="I575" s="83" t="s">
        <v>332</v>
      </c>
      <c r="K575" s="76" t="s">
        <v>62</v>
      </c>
      <c r="L575" s="40"/>
      <c r="M575" s="76"/>
      <c r="N575" s="76" t="n">
        <v>1001</v>
      </c>
      <c r="O575" s="77" t="n">
        <f aca="false">IF(AND(L575="",M575=""),N575,"")</f>
        <v>1001</v>
      </c>
      <c r="P575" s="1" t="n">
        <f aca="false">VLOOKUP("CTR"&amp;N575,Cumul_par_Code_tarifaire!B$3:K$1003,2,0)</f>
        <v>0</v>
      </c>
      <c r="Q575" s="1" t="n">
        <f aca="false">IF(L575&lt;&gt;"",L$20,IF(M575&lt;&gt;"",M$20,VLOOKUP("CTR"&amp;N575,Cumul_par_Code_tarifaire!B$3:K$1003,9,0)))</f>
        <v>1001</v>
      </c>
      <c r="R575" s="1" t="n">
        <f aca="false">IF(OR(L575&lt;&gt;"",M575&lt;&gt;""),R$21,VLOOKUP("CTR"&amp;N575,Cumul_par_Code_tarifaire!B$3:K$1003,10,0))</f>
        <v>2.3</v>
      </c>
    </row>
    <row r="576" customFormat="false" ht="12.8" hidden="false" customHeight="false" outlineLevel="0" collapsed="false">
      <c r="A576" s="71" t="s">
        <v>364</v>
      </c>
      <c r="B576" s="72" t="s">
        <v>756</v>
      </c>
      <c r="C576" s="29"/>
      <c r="D576" s="38" t="str">
        <f aca="false">IF(L576=L$22,L$21,IF(M576=M$22,M$21,K576))</f>
        <v>G5</v>
      </c>
      <c r="E576" s="80" t="n">
        <f aca="false">Q576</f>
        <v>1001</v>
      </c>
      <c r="F576" s="21"/>
      <c r="G576" s="75" t="n">
        <f aca="false">R576</f>
        <v>2.3</v>
      </c>
      <c r="H576" s="75" t="n">
        <f aca="false">G576*C576</f>
        <v>0</v>
      </c>
      <c r="I576" s="83" t="s">
        <v>332</v>
      </c>
      <c r="K576" s="76" t="s">
        <v>62</v>
      </c>
      <c r="L576" s="40"/>
      <c r="M576" s="76"/>
      <c r="N576" s="76" t="n">
        <v>1001</v>
      </c>
      <c r="O576" s="77" t="n">
        <f aca="false">IF(AND(L576="",M576=""),N576,"")</f>
        <v>1001</v>
      </c>
      <c r="P576" s="1" t="n">
        <f aca="false">VLOOKUP("CTR"&amp;N576,Cumul_par_Code_tarifaire!B$3:K$1003,2,0)</f>
        <v>0</v>
      </c>
      <c r="Q576" s="1" t="n">
        <f aca="false">IF(L576&lt;&gt;"",L$20,IF(M576&lt;&gt;"",M$20,VLOOKUP("CTR"&amp;N576,Cumul_par_Code_tarifaire!B$3:K$1003,9,0)))</f>
        <v>1001</v>
      </c>
      <c r="R576" s="1" t="n">
        <f aca="false">IF(OR(L576&lt;&gt;"",M576&lt;&gt;""),R$21,VLOOKUP("CTR"&amp;N576,Cumul_par_Code_tarifaire!B$3:K$1003,10,0))</f>
        <v>2.3</v>
      </c>
    </row>
    <row r="577" customFormat="false" ht="12.8" hidden="false" customHeight="false" outlineLevel="0" collapsed="false">
      <c r="A577" s="71" t="s">
        <v>364</v>
      </c>
      <c r="B577" s="72" t="s">
        <v>757</v>
      </c>
      <c r="C577" s="73"/>
      <c r="D577" s="38" t="str">
        <f aca="false">IF(L577=L$22,L$21,IF(M577=M$22,M$21,K577))</f>
        <v>G5</v>
      </c>
      <c r="E577" s="80" t="n">
        <f aca="false">Q577</f>
        <v>1001</v>
      </c>
      <c r="F577" s="21"/>
      <c r="G577" s="75" t="n">
        <f aca="false">R577</f>
        <v>2.3</v>
      </c>
      <c r="H577" s="75" t="n">
        <f aca="false">G577*C577</f>
        <v>0</v>
      </c>
      <c r="I577" s="83" t="s">
        <v>332</v>
      </c>
      <c r="K577" s="76" t="s">
        <v>62</v>
      </c>
      <c r="L577" s="40"/>
      <c r="M577" s="76"/>
      <c r="N577" s="76" t="n">
        <v>1001</v>
      </c>
      <c r="O577" s="77" t="n">
        <f aca="false">IF(AND(L577="",M577=""),N577,"")</f>
        <v>1001</v>
      </c>
      <c r="P577" s="1" t="n">
        <f aca="false">VLOOKUP("CTR"&amp;N577,Cumul_par_Code_tarifaire!B$3:K$1003,2,0)</f>
        <v>0</v>
      </c>
      <c r="Q577" s="1" t="n">
        <f aca="false">IF(L577&lt;&gt;"",L$20,IF(M577&lt;&gt;"",M$20,VLOOKUP("CTR"&amp;N577,Cumul_par_Code_tarifaire!B$3:K$1003,9,0)))</f>
        <v>1001</v>
      </c>
      <c r="R577" s="1" t="n">
        <f aca="false">IF(OR(L577&lt;&gt;"",M577&lt;&gt;""),R$21,VLOOKUP("CTR"&amp;N577,Cumul_par_Code_tarifaire!B$3:K$1003,10,0))</f>
        <v>2.3</v>
      </c>
    </row>
    <row r="578" customFormat="false" ht="12.8" hidden="false" customHeight="false" outlineLevel="0" collapsed="false">
      <c r="A578" s="71" t="s">
        <v>364</v>
      </c>
      <c r="B578" s="72" t="s">
        <v>756</v>
      </c>
      <c r="C578" s="73"/>
      <c r="D578" s="38" t="str">
        <f aca="false">IF(L578=L$22,L$21,IF(M578=M$22,M$21,K578))</f>
        <v>G5</v>
      </c>
      <c r="E578" s="80" t="n">
        <f aca="false">Q578</f>
        <v>1001</v>
      </c>
      <c r="F578" s="21"/>
      <c r="G578" s="75" t="n">
        <f aca="false">R578</f>
        <v>2.3</v>
      </c>
      <c r="H578" s="75" t="n">
        <f aca="false">G578*C578</f>
        <v>0</v>
      </c>
      <c r="I578" s="83" t="s">
        <v>332</v>
      </c>
      <c r="K578" s="76" t="s">
        <v>62</v>
      </c>
      <c r="L578" s="40"/>
      <c r="M578" s="76"/>
      <c r="N578" s="76" t="n">
        <v>1001</v>
      </c>
      <c r="O578" s="77" t="n">
        <f aca="false">IF(AND(L578="",M578=""),N578,"")</f>
        <v>1001</v>
      </c>
      <c r="P578" s="1" t="n">
        <f aca="false">VLOOKUP("CTR"&amp;N578,Cumul_par_Code_tarifaire!B$3:K$1003,2,0)</f>
        <v>0</v>
      </c>
      <c r="Q578" s="1" t="n">
        <f aca="false">IF(L578&lt;&gt;"",L$20,IF(M578&lt;&gt;"",M$20,VLOOKUP("CTR"&amp;N578,Cumul_par_Code_tarifaire!B$3:K$1003,9,0)))</f>
        <v>1001</v>
      </c>
      <c r="R578" s="1" t="n">
        <f aca="false">IF(OR(L578&lt;&gt;"",M578&lt;&gt;""),R$21,VLOOKUP("CTR"&amp;N578,Cumul_par_Code_tarifaire!B$3:K$1003,10,0))</f>
        <v>2.3</v>
      </c>
    </row>
    <row r="579" customFormat="false" ht="12.8" hidden="false" customHeight="false" outlineLevel="0" collapsed="false">
      <c r="A579" s="71" t="s">
        <v>364</v>
      </c>
      <c r="B579" s="72" t="s">
        <v>758</v>
      </c>
      <c r="C579" s="29"/>
      <c r="D579" s="38" t="str">
        <f aca="false">IF(L579=L$22,L$21,IF(M579=M$22,M$21,K579))</f>
        <v>G5</v>
      </c>
      <c r="E579" s="80" t="n">
        <f aca="false">Q579</f>
        <v>1001</v>
      </c>
      <c r="F579" s="21"/>
      <c r="G579" s="75" t="n">
        <f aca="false">R579</f>
        <v>2.3</v>
      </c>
      <c r="H579" s="75" t="n">
        <f aca="false">G579*C579</f>
        <v>0</v>
      </c>
      <c r="I579" s="83" t="s">
        <v>332</v>
      </c>
      <c r="K579" s="76" t="s">
        <v>62</v>
      </c>
      <c r="L579" s="40"/>
      <c r="M579" s="76"/>
      <c r="N579" s="76" t="n">
        <v>1001</v>
      </c>
      <c r="O579" s="77" t="n">
        <f aca="false">IF(AND(L579="",M579=""),N579,"")</f>
        <v>1001</v>
      </c>
      <c r="P579" s="1" t="n">
        <f aca="false">VLOOKUP("CTR"&amp;N579,Cumul_par_Code_tarifaire!B$3:K$1003,2,0)</f>
        <v>0</v>
      </c>
      <c r="Q579" s="1" t="n">
        <f aca="false">IF(L579&lt;&gt;"",L$20,IF(M579&lt;&gt;"",M$20,VLOOKUP("CTR"&amp;N579,Cumul_par_Code_tarifaire!B$3:K$1003,9,0)))</f>
        <v>1001</v>
      </c>
      <c r="R579" s="1" t="n">
        <f aca="false">IF(OR(L579&lt;&gt;"",M579&lt;&gt;""),R$21,VLOOKUP("CTR"&amp;N579,Cumul_par_Code_tarifaire!B$3:K$1003,10,0))</f>
        <v>2.3</v>
      </c>
    </row>
    <row r="580" customFormat="false" ht="12.8" hidden="false" customHeight="false" outlineLevel="0" collapsed="false">
      <c r="A580" s="71" t="s">
        <v>364</v>
      </c>
      <c r="B580" s="72" t="s">
        <v>759</v>
      </c>
      <c r="C580" s="29"/>
      <c r="D580" s="38" t="str">
        <f aca="false">IF(L580=L$22,L$21,IF(M580=M$22,M$21,K580))</f>
        <v>G5</v>
      </c>
      <c r="E580" s="80" t="n">
        <f aca="false">Q580</f>
        <v>1001</v>
      </c>
      <c r="F580" s="21"/>
      <c r="G580" s="75" t="n">
        <f aca="false">R580</f>
        <v>2.3</v>
      </c>
      <c r="H580" s="75" t="n">
        <f aca="false">G580*C580</f>
        <v>0</v>
      </c>
      <c r="I580" s="83" t="s">
        <v>332</v>
      </c>
      <c r="K580" s="76" t="s">
        <v>62</v>
      </c>
      <c r="L580" s="40"/>
      <c r="M580" s="76"/>
      <c r="N580" s="76" t="n">
        <v>1001</v>
      </c>
      <c r="O580" s="77" t="n">
        <f aca="false">IF(AND(L580="",M580=""),N580,"")</f>
        <v>1001</v>
      </c>
      <c r="P580" s="1" t="n">
        <f aca="false">VLOOKUP("CTR"&amp;N580,Cumul_par_Code_tarifaire!B$3:K$1003,2,0)</f>
        <v>0</v>
      </c>
      <c r="Q580" s="1" t="n">
        <f aca="false">IF(L580&lt;&gt;"",L$20,IF(M580&lt;&gt;"",M$20,VLOOKUP("CTR"&amp;N580,Cumul_par_Code_tarifaire!B$3:K$1003,9,0)))</f>
        <v>1001</v>
      </c>
      <c r="R580" s="1" t="n">
        <f aca="false">IF(OR(L580&lt;&gt;"",M580&lt;&gt;""),R$21,VLOOKUP("CTR"&amp;N580,Cumul_par_Code_tarifaire!B$3:K$1003,10,0))</f>
        <v>2.3</v>
      </c>
    </row>
    <row r="581" customFormat="false" ht="12.8" hidden="false" customHeight="false" outlineLevel="0" collapsed="false">
      <c r="A581" s="71" t="s">
        <v>364</v>
      </c>
      <c r="B581" s="72" t="s">
        <v>760</v>
      </c>
      <c r="C581" s="29"/>
      <c r="D581" s="38" t="str">
        <f aca="false">IF(L581=L$22,L$21,IF(M581=M$22,M$21,K581))</f>
        <v>G5</v>
      </c>
      <c r="E581" s="80" t="n">
        <f aca="false">Q581</f>
        <v>1001</v>
      </c>
      <c r="F581" s="21"/>
      <c r="G581" s="75" t="n">
        <f aca="false">R581</f>
        <v>2.3</v>
      </c>
      <c r="H581" s="75" t="n">
        <f aca="false">G581*C581</f>
        <v>0</v>
      </c>
      <c r="I581" s="83" t="s">
        <v>332</v>
      </c>
      <c r="K581" s="76" t="s">
        <v>62</v>
      </c>
      <c r="L581" s="40"/>
      <c r="M581" s="76"/>
      <c r="N581" s="76" t="n">
        <v>1001</v>
      </c>
      <c r="O581" s="77" t="n">
        <f aca="false">IF(AND(L581="",M581=""),N581,"")</f>
        <v>1001</v>
      </c>
      <c r="P581" s="1" t="n">
        <f aca="false">VLOOKUP("CTR"&amp;N581,Cumul_par_Code_tarifaire!B$3:K$1003,2,0)</f>
        <v>0</v>
      </c>
      <c r="Q581" s="1" t="n">
        <f aca="false">IF(L581&lt;&gt;"",L$20,IF(M581&lt;&gt;"",M$20,VLOOKUP("CTR"&amp;N581,Cumul_par_Code_tarifaire!B$3:K$1003,9,0)))</f>
        <v>1001</v>
      </c>
      <c r="R581" s="1" t="n">
        <f aca="false">IF(OR(L581&lt;&gt;"",M581&lt;&gt;""),R$21,VLOOKUP("CTR"&amp;N581,Cumul_par_Code_tarifaire!B$3:K$1003,10,0))</f>
        <v>2.3</v>
      </c>
    </row>
    <row r="582" customFormat="false" ht="12.8" hidden="false" customHeight="false" outlineLevel="0" collapsed="false">
      <c r="A582" s="71" t="s">
        <v>364</v>
      </c>
      <c r="B582" s="72" t="s">
        <v>761</v>
      </c>
      <c r="C582" s="73"/>
      <c r="D582" s="38" t="str">
        <f aca="false">IF(L582=L$22,L$21,IF(M582=M$22,M$21,K582))</f>
        <v>G5</v>
      </c>
      <c r="E582" s="80" t="n">
        <f aca="false">Q582</f>
        <v>1001</v>
      </c>
      <c r="F582" s="21"/>
      <c r="G582" s="75" t="n">
        <f aca="false">R582</f>
        <v>2.3</v>
      </c>
      <c r="H582" s="75" t="n">
        <f aca="false">G582*C582</f>
        <v>0</v>
      </c>
      <c r="I582" s="83" t="s">
        <v>332</v>
      </c>
      <c r="K582" s="76" t="s">
        <v>62</v>
      </c>
      <c r="L582" s="40"/>
      <c r="M582" s="76"/>
      <c r="N582" s="76" t="n">
        <v>1001</v>
      </c>
      <c r="O582" s="77" t="n">
        <f aca="false">IF(AND(L582="",M582=""),N582,"")</f>
        <v>1001</v>
      </c>
      <c r="P582" s="1" t="n">
        <f aca="false">VLOOKUP("CTR"&amp;N582,Cumul_par_Code_tarifaire!B$3:K$1003,2,0)</f>
        <v>0</v>
      </c>
      <c r="Q582" s="1" t="n">
        <f aca="false">IF(L582&lt;&gt;"",L$20,IF(M582&lt;&gt;"",M$20,VLOOKUP("CTR"&amp;N582,Cumul_par_Code_tarifaire!B$3:K$1003,9,0)))</f>
        <v>1001</v>
      </c>
      <c r="R582" s="1" t="n">
        <f aca="false">IF(OR(L582&lt;&gt;"",M582&lt;&gt;""),R$21,VLOOKUP("CTR"&amp;N582,Cumul_par_Code_tarifaire!B$3:K$1003,10,0))</f>
        <v>2.3</v>
      </c>
    </row>
    <row r="583" customFormat="false" ht="12.8" hidden="false" customHeight="false" outlineLevel="0" collapsed="false">
      <c r="A583" s="71" t="s">
        <v>364</v>
      </c>
      <c r="B583" s="72" t="s">
        <v>762</v>
      </c>
      <c r="C583" s="29"/>
      <c r="D583" s="38" t="str">
        <f aca="false">IF(L583=L$22,L$21,IF(M583=M$22,M$21,K583))</f>
        <v>G5</v>
      </c>
      <c r="E583" s="80" t="n">
        <f aca="false">Q583</f>
        <v>1001</v>
      </c>
      <c r="F583" s="21"/>
      <c r="G583" s="75" t="n">
        <f aca="false">R583</f>
        <v>2.3</v>
      </c>
      <c r="H583" s="75" t="n">
        <f aca="false">G583*C583</f>
        <v>0</v>
      </c>
      <c r="I583" s="83" t="s">
        <v>332</v>
      </c>
      <c r="K583" s="76" t="s">
        <v>62</v>
      </c>
      <c r="L583" s="40"/>
      <c r="M583" s="76"/>
      <c r="N583" s="76" t="n">
        <v>1001</v>
      </c>
      <c r="O583" s="77" t="n">
        <f aca="false">IF(AND(L583="",M583=""),N583,"")</f>
        <v>1001</v>
      </c>
      <c r="P583" s="1" t="n">
        <f aca="false">VLOOKUP("CTR"&amp;N583,Cumul_par_Code_tarifaire!B$3:K$1003,2,0)</f>
        <v>0</v>
      </c>
      <c r="Q583" s="1" t="n">
        <f aca="false">IF(L583&lt;&gt;"",L$20,IF(M583&lt;&gt;"",M$20,VLOOKUP("CTR"&amp;N583,Cumul_par_Code_tarifaire!B$3:K$1003,9,0)))</f>
        <v>1001</v>
      </c>
      <c r="R583" s="1" t="n">
        <f aca="false">IF(OR(L583&lt;&gt;"",M583&lt;&gt;""),R$21,VLOOKUP("CTR"&amp;N583,Cumul_par_Code_tarifaire!B$3:K$1003,10,0))</f>
        <v>2.3</v>
      </c>
    </row>
    <row r="584" customFormat="false" ht="12.8" hidden="false" customHeight="false" outlineLevel="0" collapsed="false">
      <c r="A584" s="71" t="s">
        <v>364</v>
      </c>
      <c r="B584" s="72" t="s">
        <v>763</v>
      </c>
      <c r="C584" s="73"/>
      <c r="D584" s="38" t="str">
        <f aca="false">IF(L584=L$22,L$21,IF(M584=M$22,M$21,K584))</f>
        <v>G5</v>
      </c>
      <c r="E584" s="80" t="n">
        <f aca="false">Q584</f>
        <v>1001</v>
      </c>
      <c r="F584" s="21"/>
      <c r="G584" s="75" t="n">
        <f aca="false">R584</f>
        <v>2.3</v>
      </c>
      <c r="H584" s="75" t="n">
        <f aca="false">G584*C584</f>
        <v>0</v>
      </c>
      <c r="I584" s="83" t="s">
        <v>332</v>
      </c>
      <c r="K584" s="76" t="s">
        <v>62</v>
      </c>
      <c r="L584" s="40"/>
      <c r="M584" s="76"/>
      <c r="N584" s="76" t="n">
        <v>1001</v>
      </c>
      <c r="O584" s="77" t="n">
        <f aca="false">IF(AND(L584="",M584=""),N584,"")</f>
        <v>1001</v>
      </c>
      <c r="P584" s="1" t="n">
        <f aca="false">VLOOKUP("CTR"&amp;N584,Cumul_par_Code_tarifaire!B$3:K$1003,2,0)</f>
        <v>0</v>
      </c>
      <c r="Q584" s="1" t="n">
        <f aca="false">IF(L584&lt;&gt;"",L$20,IF(M584&lt;&gt;"",M$20,VLOOKUP("CTR"&amp;N584,Cumul_par_Code_tarifaire!B$3:K$1003,9,0)))</f>
        <v>1001</v>
      </c>
      <c r="R584" s="1" t="n">
        <f aca="false">IF(OR(L584&lt;&gt;"",M584&lt;&gt;""),R$21,VLOOKUP("CTR"&amp;N584,Cumul_par_Code_tarifaire!B$3:K$1003,10,0))</f>
        <v>2.3</v>
      </c>
    </row>
    <row r="585" customFormat="false" ht="12.8" hidden="false" customHeight="false" outlineLevel="0" collapsed="false">
      <c r="A585" s="71" t="s">
        <v>364</v>
      </c>
      <c r="B585" s="72" t="s">
        <v>764</v>
      </c>
      <c r="C585" s="29"/>
      <c r="D585" s="38" t="str">
        <f aca="false">IF(L585=L$22,L$21,IF(M585=M$22,M$21,K585))</f>
        <v>G5</v>
      </c>
      <c r="E585" s="80" t="n">
        <f aca="false">Q585</f>
        <v>1001</v>
      </c>
      <c r="F585" s="21"/>
      <c r="G585" s="75" t="n">
        <f aca="false">R585</f>
        <v>2.3</v>
      </c>
      <c r="H585" s="75" t="n">
        <f aca="false">G585*C585</f>
        <v>0</v>
      </c>
      <c r="I585" s="83" t="s">
        <v>332</v>
      </c>
      <c r="K585" s="76" t="s">
        <v>62</v>
      </c>
      <c r="L585" s="40"/>
      <c r="M585" s="76"/>
      <c r="N585" s="76" t="n">
        <v>1001</v>
      </c>
      <c r="O585" s="77" t="n">
        <f aca="false">IF(AND(L585="",M585=""),N585,"")</f>
        <v>1001</v>
      </c>
      <c r="P585" s="1" t="n">
        <f aca="false">VLOOKUP("CTR"&amp;N585,Cumul_par_Code_tarifaire!B$3:K$1003,2,0)</f>
        <v>0</v>
      </c>
      <c r="Q585" s="1" t="n">
        <f aca="false">IF(L585&lt;&gt;"",L$20,IF(M585&lt;&gt;"",M$20,VLOOKUP("CTR"&amp;N585,Cumul_par_Code_tarifaire!B$3:K$1003,9,0)))</f>
        <v>1001</v>
      </c>
      <c r="R585" s="1" t="n">
        <f aca="false">IF(OR(L585&lt;&gt;"",M585&lt;&gt;""),R$21,VLOOKUP("CTR"&amp;N585,Cumul_par_Code_tarifaire!B$3:K$1003,10,0))</f>
        <v>2.3</v>
      </c>
    </row>
    <row r="586" customFormat="false" ht="12.8" hidden="false" customHeight="false" outlineLevel="0" collapsed="false">
      <c r="A586" s="71" t="s">
        <v>364</v>
      </c>
      <c r="B586" s="72" t="s">
        <v>765</v>
      </c>
      <c r="C586" s="73"/>
      <c r="D586" s="38" t="str">
        <f aca="false">IF(L586=L$22,L$21,IF(M586=M$22,M$21,K586))</f>
        <v>G5</v>
      </c>
      <c r="E586" s="80" t="n">
        <f aca="false">Q586</f>
        <v>1001</v>
      </c>
      <c r="F586" s="21"/>
      <c r="G586" s="75" t="n">
        <f aca="false">R586</f>
        <v>2.3</v>
      </c>
      <c r="H586" s="75" t="n">
        <f aca="false">G586*C586</f>
        <v>0</v>
      </c>
      <c r="I586" s="83" t="s">
        <v>332</v>
      </c>
      <c r="K586" s="76" t="s">
        <v>62</v>
      </c>
      <c r="L586" s="40"/>
      <c r="M586" s="76"/>
      <c r="N586" s="76" t="n">
        <v>1001</v>
      </c>
      <c r="O586" s="77" t="n">
        <f aca="false">IF(AND(L586="",M586=""),N586,"")</f>
        <v>1001</v>
      </c>
      <c r="P586" s="1" t="n">
        <f aca="false">VLOOKUP("CTR"&amp;N586,Cumul_par_Code_tarifaire!B$3:K$1003,2,0)</f>
        <v>0</v>
      </c>
      <c r="Q586" s="1" t="n">
        <f aca="false">IF(L586&lt;&gt;"",L$20,IF(M586&lt;&gt;"",M$20,VLOOKUP("CTR"&amp;N586,Cumul_par_Code_tarifaire!B$3:K$1003,9,0)))</f>
        <v>1001</v>
      </c>
      <c r="R586" s="1" t="n">
        <f aca="false">IF(OR(L586&lt;&gt;"",M586&lt;&gt;""),R$21,VLOOKUP("CTR"&amp;N586,Cumul_par_Code_tarifaire!B$3:K$1003,10,0))</f>
        <v>2.3</v>
      </c>
    </row>
    <row r="587" customFormat="false" ht="12.8" hidden="false" customHeight="false" outlineLevel="0" collapsed="false">
      <c r="A587" s="71" t="s">
        <v>364</v>
      </c>
      <c r="B587" s="72" t="s">
        <v>766</v>
      </c>
      <c r="C587" s="29"/>
      <c r="D587" s="38" t="str">
        <f aca="false">IF(L587=L$22,L$21,IF(M587=M$22,M$21,K587))</f>
        <v>G5</v>
      </c>
      <c r="E587" s="80" t="n">
        <f aca="false">Q587</f>
        <v>1001</v>
      </c>
      <c r="F587" s="21"/>
      <c r="G587" s="75" t="n">
        <f aca="false">R587</f>
        <v>2.3</v>
      </c>
      <c r="H587" s="75" t="n">
        <f aca="false">G587*C587</f>
        <v>0</v>
      </c>
      <c r="I587" s="83" t="s">
        <v>332</v>
      </c>
      <c r="K587" s="76" t="s">
        <v>62</v>
      </c>
      <c r="L587" s="40"/>
      <c r="M587" s="76"/>
      <c r="N587" s="76" t="n">
        <v>1001</v>
      </c>
      <c r="O587" s="77" t="n">
        <f aca="false">IF(AND(L587="",M587=""),N587,"")</f>
        <v>1001</v>
      </c>
      <c r="P587" s="1" t="n">
        <f aca="false">VLOOKUP("CTR"&amp;N587,Cumul_par_Code_tarifaire!B$3:K$1003,2,0)</f>
        <v>0</v>
      </c>
      <c r="Q587" s="1" t="n">
        <f aca="false">IF(L587&lt;&gt;"",L$20,IF(M587&lt;&gt;"",M$20,VLOOKUP("CTR"&amp;N587,Cumul_par_Code_tarifaire!B$3:K$1003,9,0)))</f>
        <v>1001</v>
      </c>
      <c r="R587" s="1" t="n">
        <f aca="false">IF(OR(L587&lt;&gt;"",M587&lt;&gt;""),R$21,VLOOKUP("CTR"&amp;N587,Cumul_par_Code_tarifaire!B$3:K$1003,10,0))</f>
        <v>2.3</v>
      </c>
    </row>
    <row r="588" customFormat="false" ht="12.8" hidden="false" customHeight="false" outlineLevel="0" collapsed="false">
      <c r="A588" s="71" t="s">
        <v>364</v>
      </c>
      <c r="B588" s="72" t="s">
        <v>767</v>
      </c>
      <c r="C588" s="29"/>
      <c r="D588" s="38" t="str">
        <f aca="false">IF(L588=L$22,L$21,IF(M588=M$22,M$21,K588))</f>
        <v>G5</v>
      </c>
      <c r="E588" s="80" t="n">
        <f aca="false">Q588</f>
        <v>1001</v>
      </c>
      <c r="F588" s="21"/>
      <c r="G588" s="75" t="n">
        <f aca="false">R588</f>
        <v>2.3</v>
      </c>
      <c r="H588" s="75" t="n">
        <f aca="false">G588*C588</f>
        <v>0</v>
      </c>
      <c r="I588" s="83" t="s">
        <v>332</v>
      </c>
      <c r="K588" s="76" t="s">
        <v>62</v>
      </c>
      <c r="L588" s="40"/>
      <c r="M588" s="76"/>
      <c r="N588" s="76" t="n">
        <v>1001</v>
      </c>
      <c r="O588" s="77" t="n">
        <f aca="false">IF(AND(L588="",M588=""),N588,"")</f>
        <v>1001</v>
      </c>
      <c r="P588" s="1" t="n">
        <f aca="false">VLOOKUP("CTR"&amp;N588,Cumul_par_Code_tarifaire!B$3:K$1003,2,0)</f>
        <v>0</v>
      </c>
      <c r="Q588" s="1" t="n">
        <f aca="false">IF(L588&lt;&gt;"",L$20,IF(M588&lt;&gt;"",M$20,VLOOKUP("CTR"&amp;N588,Cumul_par_Code_tarifaire!B$3:K$1003,9,0)))</f>
        <v>1001</v>
      </c>
      <c r="R588" s="1" t="n">
        <f aca="false">IF(OR(L588&lt;&gt;"",M588&lt;&gt;""),R$21,VLOOKUP("CTR"&amp;N588,Cumul_par_Code_tarifaire!B$3:K$1003,10,0))</f>
        <v>2.3</v>
      </c>
    </row>
    <row r="589" customFormat="false" ht="12.8" hidden="false" customHeight="false" outlineLevel="0" collapsed="false">
      <c r="A589" s="71" t="s">
        <v>364</v>
      </c>
      <c r="B589" s="72" t="s">
        <v>768</v>
      </c>
      <c r="C589" s="29"/>
      <c r="D589" s="38" t="str">
        <f aca="false">IF(L589=L$22,L$21,IF(M589=M$22,M$21,K589))</f>
        <v>G5</v>
      </c>
      <c r="E589" s="80" t="n">
        <f aca="false">Q589</f>
        <v>1001</v>
      </c>
      <c r="F589" s="21"/>
      <c r="G589" s="75" t="n">
        <f aca="false">R589</f>
        <v>2.3</v>
      </c>
      <c r="H589" s="75" t="n">
        <f aca="false">G589*C589</f>
        <v>0</v>
      </c>
      <c r="I589" s="83" t="s">
        <v>332</v>
      </c>
      <c r="K589" s="76" t="s">
        <v>62</v>
      </c>
      <c r="L589" s="40"/>
      <c r="M589" s="76"/>
      <c r="N589" s="76" t="n">
        <v>1001</v>
      </c>
      <c r="O589" s="77" t="n">
        <f aca="false">IF(AND(L589="",M589=""),N589,"")</f>
        <v>1001</v>
      </c>
      <c r="P589" s="1" t="n">
        <f aca="false">VLOOKUP("CTR"&amp;N589,Cumul_par_Code_tarifaire!B$3:K$1003,2,0)</f>
        <v>0</v>
      </c>
      <c r="Q589" s="1" t="n">
        <f aca="false">IF(L589&lt;&gt;"",L$20,IF(M589&lt;&gt;"",M$20,VLOOKUP("CTR"&amp;N589,Cumul_par_Code_tarifaire!B$3:K$1003,9,0)))</f>
        <v>1001</v>
      </c>
      <c r="R589" s="1" t="n">
        <f aca="false">IF(OR(L589&lt;&gt;"",M589&lt;&gt;""),R$21,VLOOKUP("CTR"&amp;N589,Cumul_par_Code_tarifaire!B$3:K$1003,10,0))</f>
        <v>2.3</v>
      </c>
    </row>
    <row r="590" customFormat="false" ht="12.8" hidden="false" customHeight="false" outlineLevel="0" collapsed="false">
      <c r="A590" s="71" t="s">
        <v>364</v>
      </c>
      <c r="B590" s="72" t="s">
        <v>769</v>
      </c>
      <c r="C590" s="29"/>
      <c r="D590" s="38" t="str">
        <f aca="false">IF(L590=L$22,L$21,IF(M590=M$22,M$21,K590))</f>
        <v>G5</v>
      </c>
      <c r="E590" s="80" t="n">
        <f aca="false">Q590</f>
        <v>1001</v>
      </c>
      <c r="F590" s="21"/>
      <c r="G590" s="75" t="n">
        <f aca="false">R590</f>
        <v>2.3</v>
      </c>
      <c r="H590" s="75" t="n">
        <f aca="false">G590*C590</f>
        <v>0</v>
      </c>
      <c r="I590" s="83" t="s">
        <v>332</v>
      </c>
      <c r="K590" s="76" t="s">
        <v>62</v>
      </c>
      <c r="L590" s="40"/>
      <c r="M590" s="76"/>
      <c r="N590" s="76" t="n">
        <v>1001</v>
      </c>
      <c r="O590" s="77" t="n">
        <f aca="false">IF(AND(L590="",M590=""),N590,"")</f>
        <v>1001</v>
      </c>
      <c r="P590" s="1" t="n">
        <f aca="false">VLOOKUP("CTR"&amp;N590,Cumul_par_Code_tarifaire!B$3:K$1003,2,0)</f>
        <v>0</v>
      </c>
      <c r="Q590" s="1" t="n">
        <f aca="false">IF(L590&lt;&gt;"",L$20,IF(M590&lt;&gt;"",M$20,VLOOKUP("CTR"&amp;N590,Cumul_par_Code_tarifaire!B$3:K$1003,9,0)))</f>
        <v>1001</v>
      </c>
      <c r="R590" s="1" t="n">
        <f aca="false">IF(OR(L590&lt;&gt;"",M590&lt;&gt;""),R$21,VLOOKUP("CTR"&amp;N590,Cumul_par_Code_tarifaire!B$3:K$1003,10,0))</f>
        <v>2.3</v>
      </c>
    </row>
    <row r="591" customFormat="false" ht="12.8" hidden="false" customHeight="false" outlineLevel="0" collapsed="false">
      <c r="A591" s="71" t="s">
        <v>364</v>
      </c>
      <c r="B591" s="72" t="s">
        <v>770</v>
      </c>
      <c r="C591" s="29"/>
      <c r="D591" s="38" t="str">
        <f aca="false">IF(L591=L$22,L$21,IF(M591=M$22,M$21,K591))</f>
        <v>G5</v>
      </c>
      <c r="E591" s="80" t="n">
        <f aca="false">Q591</f>
        <v>1001</v>
      </c>
      <c r="F591" s="21"/>
      <c r="G591" s="75" t="n">
        <f aca="false">R591</f>
        <v>2.3</v>
      </c>
      <c r="H591" s="75" t="n">
        <f aca="false">G591*C591</f>
        <v>0</v>
      </c>
      <c r="I591" s="83" t="s">
        <v>332</v>
      </c>
      <c r="K591" s="76" t="s">
        <v>62</v>
      </c>
      <c r="L591" s="40"/>
      <c r="M591" s="76"/>
      <c r="N591" s="76" t="n">
        <v>1001</v>
      </c>
      <c r="O591" s="77" t="n">
        <f aca="false">IF(AND(L591="",M591=""),N591,"")</f>
        <v>1001</v>
      </c>
      <c r="P591" s="1" t="n">
        <f aca="false">VLOOKUP("CTR"&amp;N591,Cumul_par_Code_tarifaire!B$3:K$1003,2,0)</f>
        <v>0</v>
      </c>
      <c r="Q591" s="1" t="n">
        <f aca="false">IF(L591&lt;&gt;"",L$20,IF(M591&lt;&gt;"",M$20,VLOOKUP("CTR"&amp;N591,Cumul_par_Code_tarifaire!B$3:K$1003,9,0)))</f>
        <v>1001</v>
      </c>
      <c r="R591" s="1" t="n">
        <f aca="false">IF(OR(L591&lt;&gt;"",M591&lt;&gt;""),R$21,VLOOKUP("CTR"&amp;N591,Cumul_par_Code_tarifaire!B$3:K$1003,10,0))</f>
        <v>2.3</v>
      </c>
    </row>
    <row r="592" customFormat="false" ht="12.8" hidden="false" customHeight="false" outlineLevel="0" collapsed="false">
      <c r="A592" s="71" t="s">
        <v>364</v>
      </c>
      <c r="B592" s="72" t="s">
        <v>771</v>
      </c>
      <c r="C592" s="29"/>
      <c r="D592" s="38" t="str">
        <f aca="false">IF(L592=L$22,L$21,IF(M592=M$22,M$21,K592))</f>
        <v>G5</v>
      </c>
      <c r="E592" s="80" t="n">
        <f aca="false">Q592</f>
        <v>1001</v>
      </c>
      <c r="F592" s="21"/>
      <c r="G592" s="75" t="n">
        <f aca="false">R592</f>
        <v>2.3</v>
      </c>
      <c r="H592" s="75" t="n">
        <f aca="false">G592*C592</f>
        <v>0</v>
      </c>
      <c r="I592" s="83" t="s">
        <v>332</v>
      </c>
      <c r="K592" s="76" t="s">
        <v>62</v>
      </c>
      <c r="L592" s="40"/>
      <c r="M592" s="76"/>
      <c r="N592" s="76" t="n">
        <v>1001</v>
      </c>
      <c r="O592" s="77" t="n">
        <f aca="false">IF(AND(L592="",M592=""),N592,"")</f>
        <v>1001</v>
      </c>
      <c r="P592" s="1" t="n">
        <f aca="false">VLOOKUP("CTR"&amp;N592,Cumul_par_Code_tarifaire!B$3:K$1003,2,0)</f>
        <v>0</v>
      </c>
      <c r="Q592" s="1" t="n">
        <f aca="false">IF(L592&lt;&gt;"",L$20,IF(M592&lt;&gt;"",M$20,VLOOKUP("CTR"&amp;N592,Cumul_par_Code_tarifaire!B$3:K$1003,9,0)))</f>
        <v>1001</v>
      </c>
      <c r="R592" s="1" t="n">
        <f aca="false">IF(OR(L592&lt;&gt;"",M592&lt;&gt;""),R$21,VLOOKUP("CTR"&amp;N592,Cumul_par_Code_tarifaire!B$3:K$1003,10,0))</f>
        <v>2.3</v>
      </c>
    </row>
    <row r="593" customFormat="false" ht="12.8" hidden="false" customHeight="false" outlineLevel="0" collapsed="false">
      <c r="A593" s="71" t="s">
        <v>364</v>
      </c>
      <c r="B593" s="72" t="s">
        <v>772</v>
      </c>
      <c r="C593" s="29"/>
      <c r="D593" s="38" t="str">
        <f aca="false">IF(L593=L$22,L$21,IF(M593=M$22,M$21,K593))</f>
        <v>G5</v>
      </c>
      <c r="E593" s="80" t="n">
        <f aca="false">Q593</f>
        <v>1001</v>
      </c>
      <c r="F593" s="21"/>
      <c r="G593" s="75" t="n">
        <f aca="false">R593</f>
        <v>2.3</v>
      </c>
      <c r="H593" s="75" t="n">
        <f aca="false">G593*C593</f>
        <v>0</v>
      </c>
      <c r="I593" s="83" t="s">
        <v>332</v>
      </c>
      <c r="K593" s="76" t="s">
        <v>62</v>
      </c>
      <c r="L593" s="40"/>
      <c r="M593" s="76"/>
      <c r="N593" s="76" t="n">
        <v>1001</v>
      </c>
      <c r="O593" s="77" t="n">
        <f aca="false">IF(AND(L593="",M593=""),N593,"")</f>
        <v>1001</v>
      </c>
      <c r="P593" s="1" t="n">
        <f aca="false">VLOOKUP("CTR"&amp;N593,Cumul_par_Code_tarifaire!B$3:K$1003,2,0)</f>
        <v>0</v>
      </c>
      <c r="Q593" s="1" t="n">
        <f aca="false">IF(L593&lt;&gt;"",L$20,IF(M593&lt;&gt;"",M$20,VLOOKUP("CTR"&amp;N593,Cumul_par_Code_tarifaire!B$3:K$1003,9,0)))</f>
        <v>1001</v>
      </c>
      <c r="R593" s="1" t="n">
        <f aca="false">IF(OR(L593&lt;&gt;"",M593&lt;&gt;""),R$21,VLOOKUP("CTR"&amp;N593,Cumul_par_Code_tarifaire!B$3:K$1003,10,0))</f>
        <v>2.3</v>
      </c>
    </row>
    <row r="594" customFormat="false" ht="12.8" hidden="false" customHeight="false" outlineLevel="0" collapsed="false">
      <c r="A594" s="71" t="s">
        <v>364</v>
      </c>
      <c r="B594" s="72" t="s">
        <v>773</v>
      </c>
      <c r="C594" s="29"/>
      <c r="D594" s="38" t="str">
        <f aca="false">IF(L594=L$22,L$21,IF(M594=M$22,M$21,K594))</f>
        <v>G5</v>
      </c>
      <c r="E594" s="80" t="n">
        <f aca="false">Q594</f>
        <v>1001</v>
      </c>
      <c r="F594" s="21"/>
      <c r="G594" s="75" t="n">
        <f aca="false">R594</f>
        <v>2.3</v>
      </c>
      <c r="H594" s="75" t="n">
        <f aca="false">G594*C594</f>
        <v>0</v>
      </c>
      <c r="I594" s="83" t="s">
        <v>332</v>
      </c>
      <c r="K594" s="76" t="s">
        <v>62</v>
      </c>
      <c r="L594" s="40"/>
      <c r="M594" s="76"/>
      <c r="N594" s="76" t="n">
        <v>1001</v>
      </c>
      <c r="O594" s="77" t="n">
        <f aca="false">IF(AND(L594="",M594=""),N594,"")</f>
        <v>1001</v>
      </c>
      <c r="P594" s="1" t="n">
        <f aca="false">VLOOKUP("CTR"&amp;N594,Cumul_par_Code_tarifaire!B$3:K$1003,2,0)</f>
        <v>0</v>
      </c>
      <c r="Q594" s="1" t="n">
        <f aca="false">IF(L594&lt;&gt;"",L$20,IF(M594&lt;&gt;"",M$20,VLOOKUP("CTR"&amp;N594,Cumul_par_Code_tarifaire!B$3:K$1003,9,0)))</f>
        <v>1001</v>
      </c>
      <c r="R594" s="1" t="n">
        <f aca="false">IF(OR(L594&lt;&gt;"",M594&lt;&gt;""),R$21,VLOOKUP("CTR"&amp;N594,Cumul_par_Code_tarifaire!B$3:K$1003,10,0))</f>
        <v>2.3</v>
      </c>
    </row>
    <row r="595" customFormat="false" ht="12.8" hidden="false" customHeight="false" outlineLevel="0" collapsed="false">
      <c r="A595" s="71" t="s">
        <v>364</v>
      </c>
      <c r="B595" s="72" t="s">
        <v>774</v>
      </c>
      <c r="C595" s="29"/>
      <c r="D595" s="38" t="str">
        <f aca="false">IF(L595=L$22,L$21,IF(M595=M$22,M$21,K595))</f>
        <v>G5</v>
      </c>
      <c r="E595" s="80" t="n">
        <f aca="false">Q595</f>
        <v>1001</v>
      </c>
      <c r="F595" s="21"/>
      <c r="G595" s="75" t="n">
        <f aca="false">R595</f>
        <v>2.3</v>
      </c>
      <c r="H595" s="75" t="n">
        <f aca="false">G595*C595</f>
        <v>0</v>
      </c>
      <c r="I595" s="83" t="s">
        <v>332</v>
      </c>
      <c r="K595" s="76" t="s">
        <v>62</v>
      </c>
      <c r="L595" s="40"/>
      <c r="M595" s="76"/>
      <c r="N595" s="76" t="n">
        <v>1001</v>
      </c>
      <c r="O595" s="77" t="n">
        <f aca="false">IF(AND(L595="",M595=""),N595,"")</f>
        <v>1001</v>
      </c>
      <c r="P595" s="1" t="n">
        <f aca="false">VLOOKUP("CTR"&amp;N595,Cumul_par_Code_tarifaire!B$3:K$1003,2,0)</f>
        <v>0</v>
      </c>
      <c r="Q595" s="1" t="n">
        <f aca="false">IF(L595&lt;&gt;"",L$20,IF(M595&lt;&gt;"",M$20,VLOOKUP("CTR"&amp;N595,Cumul_par_Code_tarifaire!B$3:K$1003,9,0)))</f>
        <v>1001</v>
      </c>
      <c r="R595" s="1" t="n">
        <f aca="false">IF(OR(L595&lt;&gt;"",M595&lt;&gt;""),R$21,VLOOKUP("CTR"&amp;N595,Cumul_par_Code_tarifaire!B$3:K$1003,10,0))</f>
        <v>2.3</v>
      </c>
    </row>
    <row r="596" customFormat="false" ht="12.8" hidden="true" customHeight="false" outlineLevel="0" collapsed="false">
      <c r="A596" s="71" t="s">
        <v>364</v>
      </c>
      <c r="B596" s="72" t="s">
        <v>775</v>
      </c>
      <c r="C596" s="29"/>
      <c r="D596" s="38" t="str">
        <f aca="false">IF(L596=L$22,L$21,IF(M596=M$22,M$21,K596))</f>
        <v>non dispo 2025</v>
      </c>
      <c r="E596" s="80" t="str">
        <f aca="false">Q596</f>
        <v>Nous Consulter</v>
      </c>
      <c r="F596" s="21"/>
      <c r="G596" s="75" t="n">
        <f aca="false">R596</f>
        <v>0</v>
      </c>
      <c r="H596" s="75" t="n">
        <f aca="false">G596*C596</f>
        <v>0</v>
      </c>
      <c r="I596" s="83" t="s">
        <v>332</v>
      </c>
      <c r="K596" s="76" t="s">
        <v>62</v>
      </c>
      <c r="L596" s="40" t="s">
        <v>34</v>
      </c>
      <c r="M596" s="76"/>
      <c r="N596" s="76" t="n">
        <v>1001</v>
      </c>
      <c r="O596" s="77" t="str">
        <f aca="false">IF(AND(L596="",M596=""),N596,"")</f>
        <v/>
      </c>
      <c r="P596" s="1" t="n">
        <f aca="false">VLOOKUP("CTR"&amp;N596,Cumul_par_Code_tarifaire!B$3:K$1003,2,0)</f>
        <v>0</v>
      </c>
      <c r="Q596" s="1" t="str">
        <f aca="false">IF(L596&lt;&gt;"",L$20,IF(M596&lt;&gt;"",M$20,VLOOKUP("CTR"&amp;N596,Cumul_par_Code_tarifaire!B$3:K$1003,9,0)))</f>
        <v>Nous Consulter</v>
      </c>
      <c r="R596" s="1" t="n">
        <f aca="false">IF(OR(L596&lt;&gt;"",M596&lt;&gt;""),R$21,VLOOKUP("CTR"&amp;N596,Cumul_par_Code_tarifaire!B$3:K$1003,10,0))</f>
        <v>0</v>
      </c>
      <c r="S596" s="1"/>
      <c r="T596" s="5"/>
      <c r="U596" s="5"/>
    </row>
    <row r="597" customFormat="false" ht="12.8" hidden="false" customHeight="false" outlineLevel="0" collapsed="false">
      <c r="A597" s="71" t="s">
        <v>364</v>
      </c>
      <c r="B597" s="72" t="s">
        <v>776</v>
      </c>
      <c r="C597" s="29"/>
      <c r="D597" s="38" t="str">
        <f aca="false">IF(L597=L$22,L$21,IF(M597=M$22,M$21,K597))</f>
        <v>G5</v>
      </c>
      <c r="E597" s="80" t="n">
        <f aca="false">Q597</f>
        <v>1001</v>
      </c>
      <c r="F597" s="21"/>
      <c r="G597" s="75" t="n">
        <f aca="false">R597</f>
        <v>2.3</v>
      </c>
      <c r="H597" s="75" t="n">
        <f aca="false">G597*C597</f>
        <v>0</v>
      </c>
      <c r="I597" s="83" t="s">
        <v>332</v>
      </c>
      <c r="K597" s="76" t="s">
        <v>62</v>
      </c>
      <c r="L597" s="40"/>
      <c r="M597" s="76"/>
      <c r="N597" s="76" t="n">
        <v>1001</v>
      </c>
      <c r="O597" s="77" t="n">
        <f aca="false">IF(AND(L597="",M597=""),N597,"")</f>
        <v>1001</v>
      </c>
      <c r="P597" s="1" t="n">
        <f aca="false">VLOOKUP("CTR"&amp;N597,Cumul_par_Code_tarifaire!B$3:K$1003,2,0)</f>
        <v>0</v>
      </c>
      <c r="Q597" s="1" t="n">
        <f aca="false">IF(L597&lt;&gt;"",L$20,IF(M597&lt;&gt;"",M$20,VLOOKUP("CTR"&amp;N597,Cumul_par_Code_tarifaire!B$3:K$1003,9,0)))</f>
        <v>1001</v>
      </c>
      <c r="R597" s="1" t="n">
        <f aca="false">IF(OR(L597&lt;&gt;"",M597&lt;&gt;""),R$21,VLOOKUP("CTR"&amp;N597,Cumul_par_Code_tarifaire!B$3:K$1003,10,0))</f>
        <v>2.3</v>
      </c>
    </row>
    <row r="598" customFormat="false" ht="12.8" hidden="false" customHeight="false" outlineLevel="0" collapsed="false">
      <c r="A598" s="71" t="s">
        <v>364</v>
      </c>
      <c r="B598" s="72" t="s">
        <v>777</v>
      </c>
      <c r="C598" s="29"/>
      <c r="D598" s="38" t="str">
        <f aca="false">IF(L598=L$22,L$21,IF(M598=M$22,M$21,K598))</f>
        <v>G5</v>
      </c>
      <c r="E598" s="80" t="n">
        <f aca="false">Q598</f>
        <v>1001</v>
      </c>
      <c r="F598" s="21"/>
      <c r="G598" s="75" t="n">
        <f aca="false">R598</f>
        <v>2.3</v>
      </c>
      <c r="H598" s="75" t="n">
        <f aca="false">G598*C598</f>
        <v>0</v>
      </c>
      <c r="I598" s="83" t="s">
        <v>332</v>
      </c>
      <c r="K598" s="76" t="s">
        <v>62</v>
      </c>
      <c r="L598" s="40"/>
      <c r="M598" s="76"/>
      <c r="N598" s="76" t="n">
        <v>1001</v>
      </c>
      <c r="O598" s="77" t="n">
        <f aca="false">IF(AND(L598="",M598=""),N598,"")</f>
        <v>1001</v>
      </c>
      <c r="P598" s="1" t="n">
        <f aca="false">VLOOKUP("CTR"&amp;N598,Cumul_par_Code_tarifaire!B$3:K$1003,2,0)</f>
        <v>0</v>
      </c>
      <c r="Q598" s="1" t="n">
        <f aca="false">IF(L598&lt;&gt;"",L$20,IF(M598&lt;&gt;"",M$20,VLOOKUP("CTR"&amp;N598,Cumul_par_Code_tarifaire!B$3:K$1003,9,0)))</f>
        <v>1001</v>
      </c>
      <c r="R598" s="1" t="n">
        <f aca="false">IF(OR(L598&lt;&gt;"",M598&lt;&gt;""),R$21,VLOOKUP("CTR"&amp;N598,Cumul_par_Code_tarifaire!B$3:K$1003,10,0))</f>
        <v>2.3</v>
      </c>
    </row>
    <row r="599" customFormat="false" ht="12.8" hidden="false" customHeight="false" outlineLevel="0" collapsed="false">
      <c r="A599" s="71" t="s">
        <v>364</v>
      </c>
      <c r="B599" s="72" t="s">
        <v>778</v>
      </c>
      <c r="C599" s="29"/>
      <c r="D599" s="38" t="str">
        <f aca="false">IF(L599=L$22,L$21,IF(M599=M$22,M$21,K599))</f>
        <v>G5</v>
      </c>
      <c r="E599" s="80" t="n">
        <f aca="false">Q599</f>
        <v>1001</v>
      </c>
      <c r="F599" s="21"/>
      <c r="G599" s="75" t="n">
        <f aca="false">R599</f>
        <v>2.3</v>
      </c>
      <c r="H599" s="75" t="n">
        <f aca="false">G599*C599</f>
        <v>0</v>
      </c>
      <c r="I599" s="83" t="s">
        <v>332</v>
      </c>
      <c r="K599" s="76" t="s">
        <v>62</v>
      </c>
      <c r="L599" s="40"/>
      <c r="M599" s="76"/>
      <c r="N599" s="76" t="n">
        <v>1001</v>
      </c>
      <c r="O599" s="77" t="n">
        <f aca="false">IF(AND(L599="",M599=""),N599,"")</f>
        <v>1001</v>
      </c>
      <c r="P599" s="1" t="n">
        <f aca="false">VLOOKUP("CTR"&amp;N599,Cumul_par_Code_tarifaire!B$3:K$1003,2,0)</f>
        <v>0</v>
      </c>
      <c r="Q599" s="1" t="n">
        <f aca="false">IF(L599&lt;&gt;"",L$20,IF(M599&lt;&gt;"",M$20,VLOOKUP("CTR"&amp;N599,Cumul_par_Code_tarifaire!B$3:K$1003,9,0)))</f>
        <v>1001</v>
      </c>
      <c r="R599" s="1" t="n">
        <f aca="false">IF(OR(L599&lt;&gt;"",M599&lt;&gt;""),R$21,VLOOKUP("CTR"&amp;N599,Cumul_par_Code_tarifaire!B$3:K$1003,10,0))</f>
        <v>2.3</v>
      </c>
    </row>
    <row r="600" customFormat="false" ht="12.8" hidden="false" customHeight="false" outlineLevel="0" collapsed="false">
      <c r="A600" s="71" t="s">
        <v>364</v>
      </c>
      <c r="B600" s="72" t="s">
        <v>779</v>
      </c>
      <c r="C600" s="29"/>
      <c r="D600" s="38" t="str">
        <f aca="false">IF(L600=L$22,L$21,IF(M600=M$22,M$21,K600))</f>
        <v>G5</v>
      </c>
      <c r="E600" s="80" t="n">
        <f aca="false">Q600</f>
        <v>1001</v>
      </c>
      <c r="F600" s="21"/>
      <c r="G600" s="75" t="n">
        <f aca="false">R600</f>
        <v>2.3</v>
      </c>
      <c r="H600" s="75" t="n">
        <f aca="false">G600*C600</f>
        <v>0</v>
      </c>
      <c r="I600" s="83" t="s">
        <v>332</v>
      </c>
      <c r="K600" s="76" t="s">
        <v>62</v>
      </c>
      <c r="L600" s="40"/>
      <c r="M600" s="76"/>
      <c r="N600" s="76" t="n">
        <v>1001</v>
      </c>
      <c r="O600" s="77" t="n">
        <f aca="false">IF(AND(L600="",M600=""),N600,"")</f>
        <v>1001</v>
      </c>
      <c r="P600" s="1" t="n">
        <f aca="false">VLOOKUP("CTR"&amp;N600,Cumul_par_Code_tarifaire!B$3:K$1003,2,0)</f>
        <v>0</v>
      </c>
      <c r="Q600" s="1" t="n">
        <f aca="false">IF(L600&lt;&gt;"",L$20,IF(M600&lt;&gt;"",M$20,VLOOKUP("CTR"&amp;N600,Cumul_par_Code_tarifaire!B$3:K$1003,9,0)))</f>
        <v>1001</v>
      </c>
      <c r="R600" s="1" t="n">
        <f aca="false">IF(OR(L600&lt;&gt;"",M600&lt;&gt;""),R$21,VLOOKUP("CTR"&amp;N600,Cumul_par_Code_tarifaire!B$3:K$1003,10,0))</f>
        <v>2.3</v>
      </c>
    </row>
    <row r="601" customFormat="false" ht="12.8" hidden="false" customHeight="false" outlineLevel="0" collapsed="false">
      <c r="A601" s="71" t="s">
        <v>364</v>
      </c>
      <c r="B601" s="72" t="s">
        <v>780</v>
      </c>
      <c r="C601" s="29"/>
      <c r="D601" s="38" t="str">
        <f aca="false">IF(L601=L$22,L$21,IF(M601=M$22,M$21,K601))</f>
        <v>G5</v>
      </c>
      <c r="E601" s="80" t="n">
        <f aca="false">Q601</f>
        <v>1001</v>
      </c>
      <c r="F601" s="21"/>
      <c r="G601" s="75" t="n">
        <f aca="false">R601</f>
        <v>2.3</v>
      </c>
      <c r="H601" s="75" t="n">
        <f aca="false">G601*C601</f>
        <v>0</v>
      </c>
      <c r="I601" s="83" t="s">
        <v>332</v>
      </c>
      <c r="K601" s="76" t="s">
        <v>62</v>
      </c>
      <c r="L601" s="40"/>
      <c r="M601" s="76"/>
      <c r="N601" s="76" t="n">
        <v>1001</v>
      </c>
      <c r="O601" s="77" t="n">
        <f aca="false">IF(AND(L601="",M601=""),N601,"")</f>
        <v>1001</v>
      </c>
      <c r="P601" s="1" t="n">
        <f aca="false">VLOOKUP("CTR"&amp;N601,Cumul_par_Code_tarifaire!B$3:K$1003,2,0)</f>
        <v>0</v>
      </c>
      <c r="Q601" s="1" t="n">
        <f aca="false">IF(L601&lt;&gt;"",L$20,IF(M601&lt;&gt;"",M$20,VLOOKUP("CTR"&amp;N601,Cumul_par_Code_tarifaire!B$3:K$1003,9,0)))</f>
        <v>1001</v>
      </c>
      <c r="R601" s="1" t="n">
        <f aca="false">IF(OR(L601&lt;&gt;"",M601&lt;&gt;""),R$21,VLOOKUP("CTR"&amp;N601,Cumul_par_Code_tarifaire!B$3:K$1003,10,0))</f>
        <v>2.3</v>
      </c>
    </row>
    <row r="602" customFormat="false" ht="12.8" hidden="false" customHeight="false" outlineLevel="0" collapsed="false">
      <c r="A602" s="71" t="s">
        <v>364</v>
      </c>
      <c r="B602" s="72" t="s">
        <v>781</v>
      </c>
      <c r="C602" s="29"/>
      <c r="D602" s="38" t="str">
        <f aca="false">IF(L602=L$22,L$21,IF(M602=M$22,M$21,K602))</f>
        <v>G5</v>
      </c>
      <c r="E602" s="80" t="n">
        <f aca="false">Q602</f>
        <v>1001</v>
      </c>
      <c r="F602" s="21"/>
      <c r="G602" s="75" t="n">
        <f aca="false">R602</f>
        <v>2.3</v>
      </c>
      <c r="H602" s="75" t="n">
        <f aca="false">G602*C602</f>
        <v>0</v>
      </c>
      <c r="I602" s="83" t="s">
        <v>332</v>
      </c>
      <c r="K602" s="76" t="s">
        <v>62</v>
      </c>
      <c r="L602" s="40"/>
      <c r="M602" s="76"/>
      <c r="N602" s="76" t="n">
        <v>1001</v>
      </c>
      <c r="O602" s="77" t="n">
        <f aca="false">IF(AND(L602="",M602=""),N602,"")</f>
        <v>1001</v>
      </c>
      <c r="P602" s="1" t="n">
        <f aca="false">VLOOKUP("CTR"&amp;N602,Cumul_par_Code_tarifaire!B$3:K$1003,2,0)</f>
        <v>0</v>
      </c>
      <c r="Q602" s="1" t="n">
        <f aca="false">IF(L602&lt;&gt;"",L$20,IF(M602&lt;&gt;"",M$20,VLOOKUP("CTR"&amp;N602,Cumul_par_Code_tarifaire!B$3:K$1003,9,0)))</f>
        <v>1001</v>
      </c>
      <c r="R602" s="1" t="n">
        <f aca="false">IF(OR(L602&lt;&gt;"",M602&lt;&gt;""),R$21,VLOOKUP("CTR"&amp;N602,Cumul_par_Code_tarifaire!B$3:K$1003,10,0))</f>
        <v>2.3</v>
      </c>
    </row>
    <row r="603" customFormat="false" ht="12.8" hidden="false" customHeight="false" outlineLevel="0" collapsed="false">
      <c r="A603" s="71" t="s">
        <v>364</v>
      </c>
      <c r="B603" s="72" t="s">
        <v>782</v>
      </c>
      <c r="C603" s="29"/>
      <c r="D603" s="38" t="str">
        <f aca="false">IF(L603=L$22,L$21,IF(M603=M$22,M$21,K603))</f>
        <v>G5</v>
      </c>
      <c r="E603" s="80" t="n">
        <f aca="false">Q603</f>
        <v>1001</v>
      </c>
      <c r="F603" s="21"/>
      <c r="G603" s="75" t="n">
        <f aca="false">R603</f>
        <v>2.3</v>
      </c>
      <c r="H603" s="75" t="n">
        <f aca="false">G603*C603</f>
        <v>0</v>
      </c>
      <c r="I603" s="83" t="s">
        <v>332</v>
      </c>
      <c r="K603" s="76" t="s">
        <v>62</v>
      </c>
      <c r="L603" s="40"/>
      <c r="M603" s="76"/>
      <c r="N603" s="76" t="n">
        <v>1001</v>
      </c>
      <c r="O603" s="77" t="n">
        <f aca="false">IF(AND(L603="",M603=""),N603,"")</f>
        <v>1001</v>
      </c>
      <c r="P603" s="1" t="n">
        <f aca="false">VLOOKUP("CTR"&amp;N603,Cumul_par_Code_tarifaire!B$3:K$1003,2,0)</f>
        <v>0</v>
      </c>
      <c r="Q603" s="1" t="n">
        <f aca="false">IF(L603&lt;&gt;"",L$20,IF(M603&lt;&gt;"",M$20,VLOOKUP("CTR"&amp;N603,Cumul_par_Code_tarifaire!B$3:K$1003,9,0)))</f>
        <v>1001</v>
      </c>
      <c r="R603" s="1" t="n">
        <f aca="false">IF(OR(L603&lt;&gt;"",M603&lt;&gt;""),R$21,VLOOKUP("CTR"&amp;N603,Cumul_par_Code_tarifaire!B$3:K$1003,10,0))</f>
        <v>2.3</v>
      </c>
    </row>
    <row r="604" customFormat="false" ht="12.8" hidden="true" customHeight="false" outlineLevel="0" collapsed="false">
      <c r="A604" s="84" t="s">
        <v>364</v>
      </c>
      <c r="B604" s="85" t="s">
        <v>783</v>
      </c>
      <c r="C604" s="29"/>
      <c r="D604" s="38" t="str">
        <f aca="false">IF(L604=L$22,L$21,IF(M604=M$22,M$21,K604))</f>
        <v>non dispo 2025</v>
      </c>
      <c r="E604" s="80" t="str">
        <f aca="false">Q604</f>
        <v>Nous Consulter</v>
      </c>
      <c r="F604" s="21"/>
      <c r="G604" s="75" t="n">
        <f aca="false">R604</f>
        <v>0</v>
      </c>
      <c r="H604" s="75" t="n">
        <f aca="false">G604*C604</f>
        <v>0</v>
      </c>
      <c r="I604" s="83" t="s">
        <v>332</v>
      </c>
      <c r="K604" s="76" t="s">
        <v>62</v>
      </c>
      <c r="L604" s="40" t="s">
        <v>34</v>
      </c>
      <c r="M604" s="76"/>
      <c r="N604" s="76" t="n">
        <v>1001</v>
      </c>
      <c r="O604" s="77" t="str">
        <f aca="false">IF(AND(L604="",M604=""),N604,"")</f>
        <v/>
      </c>
      <c r="P604" s="1" t="n">
        <f aca="false">VLOOKUP("CTR"&amp;N604,Cumul_par_Code_tarifaire!B$3:K$1003,2,0)</f>
        <v>0</v>
      </c>
      <c r="Q604" s="1" t="str">
        <f aca="false">IF(L604&lt;&gt;"",L$20,IF(M604&lt;&gt;"",M$20,VLOOKUP("CTR"&amp;N604,Cumul_par_Code_tarifaire!B$3:K$1003,9,0)))</f>
        <v>Nous Consulter</v>
      </c>
      <c r="R604" s="1" t="n">
        <f aca="false">IF(OR(L604&lt;&gt;"",M604&lt;&gt;""),R$21,VLOOKUP("CTR"&amp;N604,Cumul_par_Code_tarifaire!B$3:K$1003,10,0))</f>
        <v>0</v>
      </c>
      <c r="S604" s="1"/>
      <c r="T604" s="5"/>
      <c r="U604" s="5"/>
    </row>
    <row r="605" customFormat="false" ht="12.8" hidden="false" customHeight="false" outlineLevel="0" collapsed="false">
      <c r="A605" s="71" t="s">
        <v>364</v>
      </c>
      <c r="B605" s="72" t="s">
        <v>784</v>
      </c>
      <c r="C605" s="29"/>
      <c r="D605" s="38" t="str">
        <f aca="false">IF(L605=L$22,L$21,IF(M605=M$22,M$21,K605))</f>
        <v>G5</v>
      </c>
      <c r="E605" s="80" t="n">
        <f aca="false">Q605</f>
        <v>1001</v>
      </c>
      <c r="F605" s="21"/>
      <c r="G605" s="75" t="n">
        <f aca="false">R605</f>
        <v>2.3</v>
      </c>
      <c r="H605" s="75" t="n">
        <f aca="false">G605*C605</f>
        <v>0</v>
      </c>
      <c r="I605" s="83" t="s">
        <v>332</v>
      </c>
      <c r="K605" s="76" t="s">
        <v>62</v>
      </c>
      <c r="L605" s="40"/>
      <c r="M605" s="76"/>
      <c r="N605" s="76" t="n">
        <v>1001</v>
      </c>
      <c r="O605" s="77" t="n">
        <f aca="false">IF(AND(L605="",M605=""),N605,"")</f>
        <v>1001</v>
      </c>
      <c r="P605" s="1" t="n">
        <f aca="false">VLOOKUP("CTR"&amp;N605,Cumul_par_Code_tarifaire!B$3:K$1003,2,0)</f>
        <v>0</v>
      </c>
      <c r="Q605" s="1" t="n">
        <f aca="false">IF(L605&lt;&gt;"",L$20,IF(M605&lt;&gt;"",M$20,VLOOKUP("CTR"&amp;N605,Cumul_par_Code_tarifaire!B$3:K$1003,9,0)))</f>
        <v>1001</v>
      </c>
      <c r="R605" s="1" t="n">
        <f aca="false">IF(OR(L605&lt;&gt;"",M605&lt;&gt;""),R$21,VLOOKUP("CTR"&amp;N605,Cumul_par_Code_tarifaire!B$3:K$1003,10,0))</f>
        <v>2.3</v>
      </c>
    </row>
    <row r="606" customFormat="false" ht="12.8" hidden="true" customHeight="false" outlineLevel="0" collapsed="false">
      <c r="A606" s="71" t="s">
        <v>364</v>
      </c>
      <c r="B606" s="72" t="s">
        <v>785</v>
      </c>
      <c r="C606" s="29"/>
      <c r="D606" s="38" t="str">
        <f aca="false">IF(L606=L$22,L$21,IF(M606=M$22,M$21,K606))</f>
        <v>non dispo 2025</v>
      </c>
      <c r="E606" s="80" t="str">
        <f aca="false">Q606</f>
        <v>Nous Consulter</v>
      </c>
      <c r="F606" s="21"/>
      <c r="G606" s="75" t="n">
        <f aca="false">R606</f>
        <v>0</v>
      </c>
      <c r="H606" s="75" t="n">
        <f aca="false">G606*C606</f>
        <v>0</v>
      </c>
      <c r="I606" s="83" t="s">
        <v>332</v>
      </c>
      <c r="K606" s="76" t="s">
        <v>62</v>
      </c>
      <c r="L606" s="40" t="s">
        <v>34</v>
      </c>
      <c r="M606" s="76"/>
      <c r="N606" s="76" t="n">
        <v>1001</v>
      </c>
      <c r="O606" s="77" t="str">
        <f aca="false">IF(AND(L606="",M606=""),N606,"")</f>
        <v/>
      </c>
      <c r="P606" s="1" t="n">
        <f aca="false">VLOOKUP("CTR"&amp;N606,Cumul_par_Code_tarifaire!B$3:K$1003,2,0)</f>
        <v>0</v>
      </c>
      <c r="Q606" s="1" t="str">
        <f aca="false">IF(L606&lt;&gt;"",L$20,IF(M606&lt;&gt;"",M$20,VLOOKUP("CTR"&amp;N606,Cumul_par_Code_tarifaire!B$3:K$1003,9,0)))</f>
        <v>Nous Consulter</v>
      </c>
      <c r="R606" s="1" t="n">
        <f aca="false">IF(OR(L606&lt;&gt;"",M606&lt;&gt;""),R$21,VLOOKUP("CTR"&amp;N606,Cumul_par_Code_tarifaire!B$3:K$1003,10,0))</f>
        <v>0</v>
      </c>
      <c r="S606" s="1"/>
      <c r="T606" s="5"/>
      <c r="U606" s="5"/>
    </row>
    <row r="607" customFormat="false" ht="12.8" hidden="false" customHeight="false" outlineLevel="0" collapsed="false">
      <c r="A607" s="71" t="s">
        <v>364</v>
      </c>
      <c r="B607" s="72" t="s">
        <v>786</v>
      </c>
      <c r="C607" s="29"/>
      <c r="D607" s="38" t="str">
        <f aca="false">IF(L607=L$22,L$21,IF(M607=M$22,M$21,K607))</f>
        <v>G5</v>
      </c>
      <c r="E607" s="80" t="n">
        <f aca="false">Q607</f>
        <v>1001</v>
      </c>
      <c r="F607" s="21"/>
      <c r="G607" s="75" t="n">
        <f aca="false">R607</f>
        <v>2.3</v>
      </c>
      <c r="H607" s="75" t="n">
        <f aca="false">G607*C607</f>
        <v>0</v>
      </c>
      <c r="I607" s="83" t="s">
        <v>332</v>
      </c>
      <c r="K607" s="76" t="s">
        <v>62</v>
      </c>
      <c r="L607" s="40"/>
      <c r="M607" s="76"/>
      <c r="N607" s="76" t="n">
        <v>1001</v>
      </c>
      <c r="O607" s="77" t="n">
        <f aca="false">IF(AND(L607="",M607=""),N607,"")</f>
        <v>1001</v>
      </c>
      <c r="P607" s="1" t="n">
        <f aca="false">VLOOKUP("CTR"&amp;N607,Cumul_par_Code_tarifaire!B$3:K$1003,2,0)</f>
        <v>0</v>
      </c>
      <c r="Q607" s="1" t="n">
        <f aca="false">IF(L607&lt;&gt;"",L$20,IF(M607&lt;&gt;"",M$20,VLOOKUP("CTR"&amp;N607,Cumul_par_Code_tarifaire!B$3:K$1003,9,0)))</f>
        <v>1001</v>
      </c>
      <c r="R607" s="1" t="n">
        <f aca="false">IF(OR(L607&lt;&gt;"",M607&lt;&gt;""),R$21,VLOOKUP("CTR"&amp;N607,Cumul_par_Code_tarifaire!B$3:K$1003,10,0))</f>
        <v>2.3</v>
      </c>
    </row>
    <row r="608" customFormat="false" ht="12.8" hidden="false" customHeight="false" outlineLevel="0" collapsed="false">
      <c r="A608" s="71" t="s">
        <v>364</v>
      </c>
      <c r="B608" s="72" t="s">
        <v>787</v>
      </c>
      <c r="C608" s="29"/>
      <c r="D608" s="38" t="str">
        <f aca="false">IF(L608=L$22,L$21,IF(M608=M$22,M$21,K608))</f>
        <v>G5</v>
      </c>
      <c r="E608" s="80" t="n">
        <f aca="false">Q608</f>
        <v>1001</v>
      </c>
      <c r="F608" s="21"/>
      <c r="G608" s="75" t="n">
        <f aca="false">R608</f>
        <v>2.3</v>
      </c>
      <c r="H608" s="75" t="n">
        <f aca="false">G608*C608</f>
        <v>0</v>
      </c>
      <c r="I608" s="83" t="s">
        <v>332</v>
      </c>
      <c r="K608" s="76" t="s">
        <v>62</v>
      </c>
      <c r="L608" s="40"/>
      <c r="M608" s="76"/>
      <c r="N608" s="76" t="n">
        <v>1001</v>
      </c>
      <c r="O608" s="77" t="n">
        <f aca="false">IF(AND(L608="",M608=""),N608,"")</f>
        <v>1001</v>
      </c>
      <c r="P608" s="1" t="n">
        <f aca="false">VLOOKUP("CTR"&amp;N608,Cumul_par_Code_tarifaire!B$3:K$1003,2,0)</f>
        <v>0</v>
      </c>
      <c r="Q608" s="1" t="n">
        <f aca="false">IF(L608&lt;&gt;"",L$20,IF(M608&lt;&gt;"",M$20,VLOOKUP("CTR"&amp;N608,Cumul_par_Code_tarifaire!B$3:K$1003,9,0)))</f>
        <v>1001</v>
      </c>
      <c r="R608" s="1" t="n">
        <f aca="false">IF(OR(L608&lt;&gt;"",M608&lt;&gt;""),R$21,VLOOKUP("CTR"&amp;N608,Cumul_par_Code_tarifaire!B$3:K$1003,10,0))</f>
        <v>2.3</v>
      </c>
    </row>
    <row r="609" customFormat="false" ht="12.8" hidden="false" customHeight="false" outlineLevel="0" collapsed="false">
      <c r="A609" s="71" t="s">
        <v>364</v>
      </c>
      <c r="B609" s="72" t="s">
        <v>788</v>
      </c>
      <c r="C609" s="29"/>
      <c r="D609" s="38" t="str">
        <f aca="false">IF(L609=L$22,L$21,IF(M609=M$22,M$21,K609))</f>
        <v>G5</v>
      </c>
      <c r="E609" s="80" t="n">
        <f aca="false">Q609</f>
        <v>1001</v>
      </c>
      <c r="F609" s="21"/>
      <c r="G609" s="75" t="n">
        <f aca="false">R609</f>
        <v>2.3</v>
      </c>
      <c r="H609" s="75" t="n">
        <f aca="false">G609*C609</f>
        <v>0</v>
      </c>
      <c r="I609" s="83" t="s">
        <v>332</v>
      </c>
      <c r="K609" s="76" t="s">
        <v>62</v>
      </c>
      <c r="L609" s="40"/>
      <c r="M609" s="76"/>
      <c r="N609" s="76" t="n">
        <v>1001</v>
      </c>
      <c r="O609" s="77" t="n">
        <f aca="false">IF(AND(L609="",M609=""),N609,"")</f>
        <v>1001</v>
      </c>
      <c r="P609" s="1" t="n">
        <f aca="false">VLOOKUP("CTR"&amp;N609,Cumul_par_Code_tarifaire!B$3:K$1003,2,0)</f>
        <v>0</v>
      </c>
      <c r="Q609" s="1" t="n">
        <f aca="false">IF(L609&lt;&gt;"",L$20,IF(M609&lt;&gt;"",M$20,VLOOKUP("CTR"&amp;N609,Cumul_par_Code_tarifaire!B$3:K$1003,9,0)))</f>
        <v>1001</v>
      </c>
      <c r="R609" s="1" t="n">
        <f aca="false">IF(OR(L609&lt;&gt;"",M609&lt;&gt;""),R$21,VLOOKUP("CTR"&amp;N609,Cumul_par_Code_tarifaire!B$3:K$1003,10,0))</f>
        <v>2.3</v>
      </c>
    </row>
    <row r="610" customFormat="false" ht="12.8" hidden="false" customHeight="false" outlineLevel="0" collapsed="false">
      <c r="A610" s="71" t="s">
        <v>364</v>
      </c>
      <c r="B610" s="72" t="s">
        <v>789</v>
      </c>
      <c r="C610" s="29"/>
      <c r="D610" s="38" t="str">
        <f aca="false">IF(L610=L$22,L$21,IF(M610=M$22,M$21,K610))</f>
        <v>G5</v>
      </c>
      <c r="E610" s="80" t="n">
        <f aca="false">Q610</f>
        <v>1001</v>
      </c>
      <c r="F610" s="21"/>
      <c r="G610" s="75" t="n">
        <f aca="false">R610</f>
        <v>2.3</v>
      </c>
      <c r="H610" s="75" t="n">
        <f aca="false">G610*C610</f>
        <v>0</v>
      </c>
      <c r="I610" s="83" t="s">
        <v>332</v>
      </c>
      <c r="K610" s="76" t="s">
        <v>62</v>
      </c>
      <c r="L610" s="40"/>
      <c r="M610" s="76"/>
      <c r="N610" s="76" t="n">
        <v>1001</v>
      </c>
      <c r="O610" s="77" t="n">
        <f aca="false">IF(AND(L610="",M610=""),N610,"")</f>
        <v>1001</v>
      </c>
      <c r="P610" s="1" t="n">
        <f aca="false">VLOOKUP("CTR"&amp;N610,Cumul_par_Code_tarifaire!B$3:K$1003,2,0)</f>
        <v>0</v>
      </c>
      <c r="Q610" s="1" t="n">
        <f aca="false">IF(L610&lt;&gt;"",L$20,IF(M610&lt;&gt;"",M$20,VLOOKUP("CTR"&amp;N610,Cumul_par_Code_tarifaire!B$3:K$1003,9,0)))</f>
        <v>1001</v>
      </c>
      <c r="R610" s="1" t="n">
        <f aca="false">IF(OR(L610&lt;&gt;"",M610&lt;&gt;""),R$21,VLOOKUP("CTR"&amp;N610,Cumul_par_Code_tarifaire!B$3:K$1003,10,0))</f>
        <v>2.3</v>
      </c>
    </row>
    <row r="611" customFormat="false" ht="12.8" hidden="false" customHeight="false" outlineLevel="0" collapsed="false">
      <c r="A611" s="71" t="s">
        <v>364</v>
      </c>
      <c r="B611" s="72" t="s">
        <v>790</v>
      </c>
      <c r="C611" s="29"/>
      <c r="D611" s="38" t="str">
        <f aca="false">IF(L611=L$22,L$21,IF(M611=M$22,M$21,K611))</f>
        <v>G5</v>
      </c>
      <c r="E611" s="80" t="n">
        <f aca="false">Q611</f>
        <v>1001</v>
      </c>
      <c r="F611" s="21"/>
      <c r="G611" s="75" t="n">
        <f aca="false">R611</f>
        <v>2.3</v>
      </c>
      <c r="H611" s="75" t="n">
        <f aca="false">G611*C611</f>
        <v>0</v>
      </c>
      <c r="I611" s="83" t="s">
        <v>332</v>
      </c>
      <c r="K611" s="76" t="s">
        <v>62</v>
      </c>
      <c r="L611" s="40"/>
      <c r="M611" s="76"/>
      <c r="N611" s="76" t="n">
        <v>1001</v>
      </c>
      <c r="O611" s="77" t="n">
        <f aca="false">IF(AND(L611="",M611=""),N611,"")</f>
        <v>1001</v>
      </c>
      <c r="P611" s="1" t="n">
        <f aca="false">VLOOKUP("CTR"&amp;N611,Cumul_par_Code_tarifaire!B$3:K$1003,2,0)</f>
        <v>0</v>
      </c>
      <c r="Q611" s="1" t="n">
        <f aca="false">IF(L611&lt;&gt;"",L$20,IF(M611&lt;&gt;"",M$20,VLOOKUP("CTR"&amp;N611,Cumul_par_Code_tarifaire!B$3:K$1003,9,0)))</f>
        <v>1001</v>
      </c>
      <c r="R611" s="1" t="n">
        <f aca="false">IF(OR(L611&lt;&gt;"",M611&lt;&gt;""),R$21,VLOOKUP("CTR"&amp;N611,Cumul_par_Code_tarifaire!B$3:K$1003,10,0))</f>
        <v>2.3</v>
      </c>
    </row>
    <row r="612" customFormat="false" ht="12.8" hidden="true" customHeight="false" outlineLevel="0" collapsed="false">
      <c r="A612" s="71" t="s">
        <v>364</v>
      </c>
      <c r="B612" s="72" t="s">
        <v>791</v>
      </c>
      <c r="C612" s="29"/>
      <c r="D612" s="38" t="str">
        <f aca="false">IF(L612=L$22,L$21,IF(M612=M$22,M$21,K612))</f>
        <v>non dispo 2025</v>
      </c>
      <c r="E612" s="80" t="str">
        <f aca="false">Q612</f>
        <v>Nous Consulter</v>
      </c>
      <c r="F612" s="21"/>
      <c r="G612" s="75" t="n">
        <f aca="false">R612</f>
        <v>0</v>
      </c>
      <c r="H612" s="75" t="n">
        <f aca="false">G612*C612</f>
        <v>0</v>
      </c>
      <c r="I612" s="83" t="s">
        <v>332</v>
      </c>
      <c r="K612" s="76" t="s">
        <v>62</v>
      </c>
      <c r="L612" s="40" t="s">
        <v>34</v>
      </c>
      <c r="M612" s="76"/>
      <c r="N612" s="76" t="n">
        <v>1001</v>
      </c>
      <c r="O612" s="77" t="str">
        <f aca="false">IF(AND(L612="",M612=""),N612,"")</f>
        <v/>
      </c>
      <c r="P612" s="1" t="n">
        <f aca="false">VLOOKUP("CTR"&amp;N612,Cumul_par_Code_tarifaire!B$3:K$1003,2,0)</f>
        <v>0</v>
      </c>
      <c r="Q612" s="1" t="str">
        <f aca="false">IF(L612&lt;&gt;"",L$20,IF(M612&lt;&gt;"",M$20,VLOOKUP("CTR"&amp;N612,Cumul_par_Code_tarifaire!B$3:K$1003,9,0)))</f>
        <v>Nous Consulter</v>
      </c>
      <c r="R612" s="1" t="n">
        <f aca="false">IF(OR(L612&lt;&gt;"",M612&lt;&gt;""),R$21,VLOOKUP("CTR"&amp;N612,Cumul_par_Code_tarifaire!B$3:K$1003,10,0))</f>
        <v>0</v>
      </c>
      <c r="S612" s="1"/>
      <c r="T612" s="5"/>
      <c r="U612" s="5"/>
    </row>
    <row r="613" customFormat="false" ht="12.8" hidden="false" customHeight="false" outlineLevel="0" collapsed="false">
      <c r="A613" s="71" t="s">
        <v>364</v>
      </c>
      <c r="B613" s="72" t="s">
        <v>792</v>
      </c>
      <c r="C613" s="29"/>
      <c r="D613" s="38" t="str">
        <f aca="false">IF(L613=L$22,L$21,IF(M613=M$22,M$21,K613))</f>
        <v>G5</v>
      </c>
      <c r="E613" s="80" t="n">
        <f aca="false">Q613</f>
        <v>1001</v>
      </c>
      <c r="F613" s="21"/>
      <c r="G613" s="75" t="n">
        <f aca="false">R613</f>
        <v>2.3</v>
      </c>
      <c r="H613" s="75" t="n">
        <f aca="false">G613*C613</f>
        <v>0</v>
      </c>
      <c r="I613" s="83" t="s">
        <v>332</v>
      </c>
      <c r="K613" s="76" t="s">
        <v>62</v>
      </c>
      <c r="L613" s="40"/>
      <c r="M613" s="76"/>
      <c r="N613" s="76" t="n">
        <v>1001</v>
      </c>
      <c r="O613" s="77" t="n">
        <f aca="false">IF(AND(L613="",M613=""),N613,"")</f>
        <v>1001</v>
      </c>
      <c r="P613" s="1" t="n">
        <f aca="false">VLOOKUP("CTR"&amp;N613,Cumul_par_Code_tarifaire!B$3:K$1003,2,0)</f>
        <v>0</v>
      </c>
      <c r="Q613" s="1" t="n">
        <f aca="false">IF(L613&lt;&gt;"",L$20,IF(M613&lt;&gt;"",M$20,VLOOKUP("CTR"&amp;N613,Cumul_par_Code_tarifaire!B$3:K$1003,9,0)))</f>
        <v>1001</v>
      </c>
      <c r="R613" s="1" t="n">
        <f aca="false">IF(OR(L613&lt;&gt;"",M613&lt;&gt;""),R$21,VLOOKUP("CTR"&amp;N613,Cumul_par_Code_tarifaire!B$3:K$1003,10,0))</f>
        <v>2.3</v>
      </c>
    </row>
    <row r="614" customFormat="false" ht="12.8" hidden="false" customHeight="false" outlineLevel="0" collapsed="false">
      <c r="A614" s="71" t="s">
        <v>364</v>
      </c>
      <c r="B614" s="72" t="s">
        <v>793</v>
      </c>
      <c r="C614" s="29"/>
      <c r="D614" s="38" t="str">
        <f aca="false">IF(L614=L$22,L$21,IF(M614=M$22,M$21,K614))</f>
        <v>G5</v>
      </c>
      <c r="E614" s="80" t="n">
        <f aca="false">Q614</f>
        <v>1001</v>
      </c>
      <c r="F614" s="21"/>
      <c r="G614" s="75" t="n">
        <f aca="false">R614</f>
        <v>2.3</v>
      </c>
      <c r="H614" s="75" t="n">
        <f aca="false">G614*C614</f>
        <v>0</v>
      </c>
      <c r="I614" s="83" t="s">
        <v>332</v>
      </c>
      <c r="K614" s="76" t="s">
        <v>62</v>
      </c>
      <c r="L614" s="40"/>
      <c r="M614" s="76"/>
      <c r="N614" s="76" t="n">
        <v>1001</v>
      </c>
      <c r="O614" s="77" t="n">
        <f aca="false">IF(AND(L614="",M614=""),N614,"")</f>
        <v>1001</v>
      </c>
      <c r="P614" s="1" t="n">
        <f aca="false">VLOOKUP("CTR"&amp;N614,Cumul_par_Code_tarifaire!B$3:K$1003,2,0)</f>
        <v>0</v>
      </c>
      <c r="Q614" s="1" t="n">
        <f aca="false">IF(L614&lt;&gt;"",L$20,IF(M614&lt;&gt;"",M$20,VLOOKUP("CTR"&amp;N614,Cumul_par_Code_tarifaire!B$3:K$1003,9,0)))</f>
        <v>1001</v>
      </c>
      <c r="R614" s="1" t="n">
        <f aca="false">IF(OR(L614&lt;&gt;"",M614&lt;&gt;""),R$21,VLOOKUP("CTR"&amp;N614,Cumul_par_Code_tarifaire!B$3:K$1003,10,0))</f>
        <v>2.3</v>
      </c>
    </row>
    <row r="615" customFormat="false" ht="12.8" hidden="false" customHeight="false" outlineLevel="0" collapsed="false">
      <c r="A615" s="71" t="s">
        <v>364</v>
      </c>
      <c r="B615" s="72" t="s">
        <v>794</v>
      </c>
      <c r="C615" s="73"/>
      <c r="D615" s="38" t="str">
        <f aca="false">IF(L615=L$22,L$21,IF(M615=M$22,M$21,K615))</f>
        <v>G5</v>
      </c>
      <c r="E615" s="80" t="n">
        <f aca="false">Q615</f>
        <v>1001</v>
      </c>
      <c r="F615" s="21"/>
      <c r="G615" s="75" t="n">
        <f aca="false">R615</f>
        <v>2.3</v>
      </c>
      <c r="H615" s="75" t="n">
        <f aca="false">G615*C615</f>
        <v>0</v>
      </c>
      <c r="I615" s="83" t="s">
        <v>332</v>
      </c>
      <c r="K615" s="76" t="s">
        <v>62</v>
      </c>
      <c r="L615" s="40"/>
      <c r="M615" s="76"/>
      <c r="N615" s="76" t="n">
        <v>1001</v>
      </c>
      <c r="O615" s="77" t="n">
        <f aca="false">IF(AND(L615="",M615=""),N615,"")</f>
        <v>1001</v>
      </c>
      <c r="P615" s="1" t="n">
        <f aca="false">VLOOKUP("CTR"&amp;N615,Cumul_par_Code_tarifaire!B$3:K$1003,2,0)</f>
        <v>0</v>
      </c>
      <c r="Q615" s="1" t="n">
        <f aca="false">IF(L615&lt;&gt;"",L$20,IF(M615&lt;&gt;"",M$20,VLOOKUP("CTR"&amp;N615,Cumul_par_Code_tarifaire!B$3:K$1003,9,0)))</f>
        <v>1001</v>
      </c>
      <c r="R615" s="1" t="n">
        <f aca="false">IF(OR(L615&lt;&gt;"",M615&lt;&gt;""),R$21,VLOOKUP("CTR"&amp;N615,Cumul_par_Code_tarifaire!B$3:K$1003,10,0))</f>
        <v>2.3</v>
      </c>
    </row>
    <row r="616" customFormat="false" ht="12.8" hidden="false" customHeight="false" outlineLevel="0" collapsed="false">
      <c r="A616" s="71" t="s">
        <v>364</v>
      </c>
      <c r="B616" s="72" t="s">
        <v>795</v>
      </c>
      <c r="C616" s="29"/>
      <c r="D616" s="38" t="str">
        <f aca="false">IF(L616=L$22,L$21,IF(M616=M$22,M$21,K616))</f>
        <v>G5</v>
      </c>
      <c r="E616" s="80" t="n">
        <f aca="false">Q616</f>
        <v>1001</v>
      </c>
      <c r="F616" s="21"/>
      <c r="G616" s="75" t="n">
        <f aca="false">R616</f>
        <v>2.3</v>
      </c>
      <c r="H616" s="75" t="n">
        <f aca="false">G616*C616</f>
        <v>0</v>
      </c>
      <c r="I616" s="83" t="s">
        <v>332</v>
      </c>
      <c r="K616" s="76" t="s">
        <v>62</v>
      </c>
      <c r="L616" s="40"/>
      <c r="M616" s="76"/>
      <c r="N616" s="76" t="n">
        <v>1001</v>
      </c>
      <c r="O616" s="77" t="n">
        <f aca="false">IF(AND(L616="",M616=""),N616,"")</f>
        <v>1001</v>
      </c>
      <c r="P616" s="1" t="n">
        <f aca="false">VLOOKUP("CTR"&amp;N616,Cumul_par_Code_tarifaire!B$3:K$1003,2,0)</f>
        <v>0</v>
      </c>
      <c r="Q616" s="1" t="n">
        <f aca="false">IF(L616&lt;&gt;"",L$20,IF(M616&lt;&gt;"",M$20,VLOOKUP("CTR"&amp;N616,Cumul_par_Code_tarifaire!B$3:K$1003,9,0)))</f>
        <v>1001</v>
      </c>
      <c r="R616" s="1" t="n">
        <f aca="false">IF(OR(L616&lt;&gt;"",M616&lt;&gt;""),R$21,VLOOKUP("CTR"&amp;N616,Cumul_par_Code_tarifaire!B$3:K$1003,10,0))</f>
        <v>2.3</v>
      </c>
    </row>
    <row r="617" customFormat="false" ht="12.8" hidden="false" customHeight="false" outlineLevel="0" collapsed="false">
      <c r="A617" s="71" t="s">
        <v>364</v>
      </c>
      <c r="B617" s="72" t="s">
        <v>796</v>
      </c>
      <c r="C617" s="29"/>
      <c r="D617" s="38" t="str">
        <f aca="false">IF(L617=L$22,L$21,IF(M617=M$22,M$21,K617))</f>
        <v>G5</v>
      </c>
      <c r="E617" s="80" t="n">
        <f aca="false">Q617</f>
        <v>1001</v>
      </c>
      <c r="F617" s="21"/>
      <c r="G617" s="75" t="n">
        <f aca="false">R617</f>
        <v>2.3</v>
      </c>
      <c r="H617" s="75" t="n">
        <f aca="false">G617*C617</f>
        <v>0</v>
      </c>
      <c r="I617" s="83" t="s">
        <v>332</v>
      </c>
      <c r="K617" s="76" t="s">
        <v>62</v>
      </c>
      <c r="L617" s="40"/>
      <c r="M617" s="76"/>
      <c r="N617" s="76" t="n">
        <v>1001</v>
      </c>
      <c r="O617" s="77" t="n">
        <f aca="false">IF(AND(L617="",M617=""),N617,"")</f>
        <v>1001</v>
      </c>
      <c r="P617" s="1" t="n">
        <f aca="false">VLOOKUP("CTR"&amp;N617,Cumul_par_Code_tarifaire!B$3:K$1003,2,0)</f>
        <v>0</v>
      </c>
      <c r="Q617" s="1" t="n">
        <f aca="false">IF(L617&lt;&gt;"",L$20,IF(M617&lt;&gt;"",M$20,VLOOKUP("CTR"&amp;N617,Cumul_par_Code_tarifaire!B$3:K$1003,9,0)))</f>
        <v>1001</v>
      </c>
      <c r="R617" s="1" t="n">
        <f aca="false">IF(OR(L617&lt;&gt;"",M617&lt;&gt;""),R$21,VLOOKUP("CTR"&amp;N617,Cumul_par_Code_tarifaire!B$3:K$1003,10,0))</f>
        <v>2.3</v>
      </c>
    </row>
    <row r="618" customFormat="false" ht="12.8" hidden="false" customHeight="false" outlineLevel="0" collapsed="false">
      <c r="A618" s="71" t="s">
        <v>364</v>
      </c>
      <c r="B618" s="72" t="s">
        <v>797</v>
      </c>
      <c r="C618" s="29"/>
      <c r="D618" s="38" t="str">
        <f aca="false">IF(L618=L$22,L$21,IF(M618=M$22,M$21,K618))</f>
        <v>G5</v>
      </c>
      <c r="E618" s="80" t="n">
        <f aca="false">Q618</f>
        <v>1001</v>
      </c>
      <c r="F618" s="21"/>
      <c r="G618" s="75" t="n">
        <f aca="false">R618</f>
        <v>2.3</v>
      </c>
      <c r="H618" s="75" t="n">
        <f aca="false">G618*C618</f>
        <v>0</v>
      </c>
      <c r="I618" s="83" t="s">
        <v>332</v>
      </c>
      <c r="K618" s="76" t="s">
        <v>62</v>
      </c>
      <c r="L618" s="40"/>
      <c r="M618" s="76"/>
      <c r="N618" s="76" t="n">
        <v>1001</v>
      </c>
      <c r="O618" s="77" t="n">
        <f aca="false">IF(AND(L618="",M618=""),N618,"")</f>
        <v>1001</v>
      </c>
      <c r="P618" s="1" t="n">
        <f aca="false">VLOOKUP("CTR"&amp;N618,Cumul_par_Code_tarifaire!B$3:K$1003,2,0)</f>
        <v>0</v>
      </c>
      <c r="Q618" s="1" t="n">
        <f aca="false">IF(L618&lt;&gt;"",L$20,IF(M618&lt;&gt;"",M$20,VLOOKUP("CTR"&amp;N618,Cumul_par_Code_tarifaire!B$3:K$1003,9,0)))</f>
        <v>1001</v>
      </c>
      <c r="R618" s="1" t="n">
        <f aca="false">IF(OR(L618&lt;&gt;"",M618&lt;&gt;""),R$21,VLOOKUP("CTR"&amp;N618,Cumul_par_Code_tarifaire!B$3:K$1003,10,0))</f>
        <v>2.3</v>
      </c>
    </row>
    <row r="619" customFormat="false" ht="12.8" hidden="true" customHeight="false" outlineLevel="0" collapsed="false">
      <c r="A619" s="71" t="s">
        <v>364</v>
      </c>
      <c r="B619" s="72" t="s">
        <v>798</v>
      </c>
      <c r="C619" s="29"/>
      <c r="D619" s="38" t="str">
        <f aca="false">IF(L619=L$22,L$21,IF(M619=M$22,M$21,K619))</f>
        <v>non dispo 2025</v>
      </c>
      <c r="E619" s="80" t="str">
        <f aca="false">Q619</f>
        <v>Nous Consulter</v>
      </c>
      <c r="F619" s="21"/>
      <c r="G619" s="75" t="n">
        <f aca="false">R619</f>
        <v>0</v>
      </c>
      <c r="H619" s="75" t="n">
        <f aca="false">G619*C619</f>
        <v>0</v>
      </c>
      <c r="I619" s="83" t="s">
        <v>332</v>
      </c>
      <c r="K619" s="76" t="s">
        <v>62</v>
      </c>
      <c r="L619" s="40" t="s">
        <v>34</v>
      </c>
      <c r="M619" s="76"/>
      <c r="N619" s="76" t="n">
        <v>1001</v>
      </c>
      <c r="O619" s="77" t="str">
        <f aca="false">IF(AND(L619="",M619=""),N619,"")</f>
        <v/>
      </c>
      <c r="P619" s="1" t="n">
        <f aca="false">VLOOKUP("CTR"&amp;N619,Cumul_par_Code_tarifaire!B$3:K$1003,2,0)</f>
        <v>0</v>
      </c>
      <c r="Q619" s="1" t="str">
        <f aca="false">IF(L619&lt;&gt;"",L$20,IF(M619&lt;&gt;"",M$20,VLOOKUP("CTR"&amp;N619,Cumul_par_Code_tarifaire!B$3:K$1003,9,0)))</f>
        <v>Nous Consulter</v>
      </c>
      <c r="R619" s="1" t="n">
        <f aca="false">IF(OR(L619&lt;&gt;"",M619&lt;&gt;""),R$21,VLOOKUP("CTR"&amp;N619,Cumul_par_Code_tarifaire!B$3:K$1003,10,0))</f>
        <v>0</v>
      </c>
      <c r="S619" s="1"/>
      <c r="T619" s="5"/>
      <c r="U619" s="5"/>
    </row>
    <row r="620" customFormat="false" ht="12.8" hidden="false" customHeight="false" outlineLevel="0" collapsed="false">
      <c r="A620" s="71" t="s">
        <v>364</v>
      </c>
      <c r="B620" s="72" t="s">
        <v>799</v>
      </c>
      <c r="C620" s="29"/>
      <c r="D620" s="38" t="str">
        <f aca="false">IF(L620=L$22,L$21,IF(M620=M$22,M$21,K620))</f>
        <v>G5</v>
      </c>
      <c r="E620" s="80" t="n">
        <f aca="false">Q620</f>
        <v>1001</v>
      </c>
      <c r="F620" s="21"/>
      <c r="G620" s="75" t="n">
        <f aca="false">R620</f>
        <v>2.3</v>
      </c>
      <c r="H620" s="75" t="n">
        <f aca="false">G620*C620</f>
        <v>0</v>
      </c>
      <c r="I620" s="83" t="s">
        <v>332</v>
      </c>
      <c r="K620" s="76" t="s">
        <v>62</v>
      </c>
      <c r="L620" s="40"/>
      <c r="M620" s="76"/>
      <c r="N620" s="76" t="n">
        <v>1001</v>
      </c>
      <c r="O620" s="77" t="n">
        <f aca="false">IF(AND(L620="",M620=""),N620,"")</f>
        <v>1001</v>
      </c>
      <c r="P620" s="1" t="n">
        <f aca="false">VLOOKUP("CTR"&amp;N620,Cumul_par_Code_tarifaire!B$3:K$1003,2,0)</f>
        <v>0</v>
      </c>
      <c r="Q620" s="1" t="n">
        <f aca="false">IF(L620&lt;&gt;"",L$20,IF(M620&lt;&gt;"",M$20,VLOOKUP("CTR"&amp;N620,Cumul_par_Code_tarifaire!B$3:K$1003,9,0)))</f>
        <v>1001</v>
      </c>
      <c r="R620" s="1" t="n">
        <f aca="false">IF(OR(L620&lt;&gt;"",M620&lt;&gt;""),R$21,VLOOKUP("CTR"&amp;N620,Cumul_par_Code_tarifaire!B$3:K$1003,10,0))</f>
        <v>2.3</v>
      </c>
    </row>
    <row r="621" customFormat="false" ht="12.8" hidden="true" customHeight="false" outlineLevel="0" collapsed="false">
      <c r="A621" s="71" t="s">
        <v>364</v>
      </c>
      <c r="B621" s="72" t="s">
        <v>800</v>
      </c>
      <c r="C621" s="73"/>
      <c r="D621" s="38" t="str">
        <f aca="false">IF(L621=L$22,L$21,IF(M621=M$22,M$21,K621))</f>
        <v>non dispo 2025</v>
      </c>
      <c r="E621" s="80" t="str">
        <f aca="false">Q621</f>
        <v>Nous Consulter</v>
      </c>
      <c r="F621" s="21"/>
      <c r="G621" s="75" t="n">
        <f aca="false">R621</f>
        <v>0</v>
      </c>
      <c r="H621" s="75" t="n">
        <f aca="false">G621*C621</f>
        <v>0</v>
      </c>
      <c r="I621" s="83" t="s">
        <v>332</v>
      </c>
      <c r="K621" s="76" t="s">
        <v>62</v>
      </c>
      <c r="L621" s="40" t="s">
        <v>34</v>
      </c>
      <c r="M621" s="76"/>
      <c r="N621" s="76" t="n">
        <v>1001</v>
      </c>
      <c r="O621" s="77" t="str">
        <f aca="false">IF(AND(L621="",M621=""),N621,"")</f>
        <v/>
      </c>
      <c r="P621" s="1" t="n">
        <f aca="false">VLOOKUP("CTR"&amp;N621,Cumul_par_Code_tarifaire!B$3:K$1003,2,0)</f>
        <v>0</v>
      </c>
      <c r="Q621" s="1" t="str">
        <f aca="false">IF(L621&lt;&gt;"",L$20,IF(M621&lt;&gt;"",M$20,VLOOKUP("CTR"&amp;N621,Cumul_par_Code_tarifaire!B$3:K$1003,9,0)))</f>
        <v>Nous Consulter</v>
      </c>
      <c r="R621" s="1" t="n">
        <f aca="false">IF(OR(L621&lt;&gt;"",M621&lt;&gt;""),R$21,VLOOKUP("CTR"&amp;N621,Cumul_par_Code_tarifaire!B$3:K$1003,10,0))</f>
        <v>0</v>
      </c>
      <c r="S621" s="1"/>
      <c r="T621" s="5"/>
      <c r="U621" s="5"/>
    </row>
    <row r="622" customFormat="false" ht="12.8" hidden="true" customHeight="false" outlineLevel="0" collapsed="false">
      <c r="A622" s="71" t="s">
        <v>364</v>
      </c>
      <c r="B622" s="72" t="s">
        <v>801</v>
      </c>
      <c r="C622" s="29"/>
      <c r="D622" s="38" t="str">
        <f aca="false">IF(L622=L$22,L$21,IF(M622=M$22,M$21,K622))</f>
        <v>non dispo 2025</v>
      </c>
      <c r="E622" s="80" t="str">
        <f aca="false">Q622</f>
        <v>Nous Consulter</v>
      </c>
      <c r="F622" s="21"/>
      <c r="G622" s="75" t="n">
        <f aca="false">R622</f>
        <v>0</v>
      </c>
      <c r="H622" s="75" t="n">
        <f aca="false">G622*C622</f>
        <v>0</v>
      </c>
      <c r="I622" s="83" t="s">
        <v>332</v>
      </c>
      <c r="K622" s="76" t="s">
        <v>62</v>
      </c>
      <c r="L622" s="40" t="s">
        <v>34</v>
      </c>
      <c r="M622" s="76"/>
      <c r="N622" s="76" t="n">
        <v>1001</v>
      </c>
      <c r="O622" s="77" t="str">
        <f aca="false">IF(AND(L622="",M622=""),N622,"")</f>
        <v/>
      </c>
      <c r="P622" s="1" t="n">
        <f aca="false">VLOOKUP("CTR"&amp;N622,Cumul_par_Code_tarifaire!B$3:K$1003,2,0)</f>
        <v>0</v>
      </c>
      <c r="Q622" s="1" t="str">
        <f aca="false">IF(L622&lt;&gt;"",L$20,IF(M622&lt;&gt;"",M$20,VLOOKUP("CTR"&amp;N622,Cumul_par_Code_tarifaire!B$3:K$1003,9,0)))</f>
        <v>Nous Consulter</v>
      </c>
      <c r="R622" s="1" t="n">
        <f aca="false">IF(OR(L622&lt;&gt;"",M622&lt;&gt;""),R$21,VLOOKUP("CTR"&amp;N622,Cumul_par_Code_tarifaire!B$3:K$1003,10,0))</f>
        <v>0</v>
      </c>
      <c r="S622" s="1"/>
      <c r="T622" s="5"/>
      <c r="U622" s="5"/>
    </row>
    <row r="623" customFormat="false" ht="12.8" hidden="true" customHeight="false" outlineLevel="0" collapsed="false">
      <c r="A623" s="71" t="s">
        <v>802</v>
      </c>
      <c r="B623" s="72" t="s">
        <v>803</v>
      </c>
      <c r="C623" s="29"/>
      <c r="D623" s="38" t="str">
        <f aca="false">IF(L623=L$22,L$21,IF(M623=M$22,M$21,K623))</f>
        <v>NC</v>
      </c>
      <c r="E623" s="80" t="str">
        <f aca="false">Q623</f>
        <v>Nous Consulter</v>
      </c>
      <c r="F623" s="21"/>
      <c r="G623" s="75" t="n">
        <f aca="false">R623</f>
        <v>0</v>
      </c>
      <c r="H623" s="75" t="n">
        <f aca="false">G623*C623</f>
        <v>0</v>
      </c>
      <c r="I623" s="83" t="s">
        <v>332</v>
      </c>
      <c r="K623" s="76" t="s">
        <v>62</v>
      </c>
      <c r="L623" s="40"/>
      <c r="M623" s="76" t="s">
        <v>35</v>
      </c>
      <c r="N623" s="76" t="n">
        <v>1001</v>
      </c>
      <c r="O623" s="77" t="str">
        <f aca="false">IF(AND(L623="",M623=""),N623,"")</f>
        <v/>
      </c>
      <c r="P623" s="1" t="n">
        <f aca="false">VLOOKUP("CTR"&amp;N623,Cumul_par_Code_tarifaire!B$3:K$1003,2,0)</f>
        <v>0</v>
      </c>
      <c r="Q623" s="1" t="str">
        <f aca="false">IF(L623&lt;&gt;"",L$20,IF(M623&lt;&gt;"",M$20,VLOOKUP("CTR"&amp;N623,Cumul_par_Code_tarifaire!B$3:K$1003,9,0)))</f>
        <v>Nous Consulter</v>
      </c>
      <c r="R623" s="1" t="n">
        <f aca="false">IF(OR(L623&lt;&gt;"",M623&lt;&gt;""),R$21,VLOOKUP("CTR"&amp;N623,Cumul_par_Code_tarifaire!B$3:K$1003,10,0))</f>
        <v>0</v>
      </c>
    </row>
    <row r="624" customFormat="false" ht="12.8" hidden="false" customHeight="false" outlineLevel="0" collapsed="false">
      <c r="A624" s="71" t="s">
        <v>802</v>
      </c>
      <c r="B624" s="72" t="s">
        <v>804</v>
      </c>
      <c r="C624" s="73"/>
      <c r="D624" s="38" t="str">
        <f aca="false">IF(L624=L$22,L$21,IF(M624=M$22,M$21,K624))</f>
        <v>G5</v>
      </c>
      <c r="E624" s="80" t="n">
        <f aca="false">Q624</f>
        <v>1001</v>
      </c>
      <c r="F624" s="21"/>
      <c r="G624" s="75" t="n">
        <f aca="false">R624</f>
        <v>2.3</v>
      </c>
      <c r="H624" s="75" t="n">
        <f aca="false">G624*C624</f>
        <v>0</v>
      </c>
      <c r="I624" s="83" t="s">
        <v>332</v>
      </c>
      <c r="K624" s="76" t="s">
        <v>62</v>
      </c>
      <c r="L624" s="40"/>
      <c r="M624" s="76"/>
      <c r="N624" s="76" t="n">
        <v>1001</v>
      </c>
      <c r="O624" s="77" t="n">
        <f aca="false">IF(AND(L624="",M624=""),N624,"")</f>
        <v>1001</v>
      </c>
      <c r="P624" s="1" t="n">
        <f aca="false">VLOOKUP("CTR"&amp;N624,Cumul_par_Code_tarifaire!B$3:K$1003,2,0)</f>
        <v>0</v>
      </c>
      <c r="Q624" s="1" t="n">
        <f aca="false">IF(L624&lt;&gt;"",L$20,IF(M624&lt;&gt;"",M$20,VLOOKUP("CTR"&amp;N624,Cumul_par_Code_tarifaire!B$3:K$1003,9,0)))</f>
        <v>1001</v>
      </c>
      <c r="R624" s="1" t="n">
        <f aca="false">IF(OR(L624&lt;&gt;"",M624&lt;&gt;""),R$21,VLOOKUP("CTR"&amp;N624,Cumul_par_Code_tarifaire!B$3:K$1003,10,0))</f>
        <v>2.3</v>
      </c>
    </row>
    <row r="625" customFormat="false" ht="12.8" hidden="false" customHeight="false" outlineLevel="0" collapsed="false">
      <c r="A625" s="71" t="s">
        <v>802</v>
      </c>
      <c r="B625" s="72" t="s">
        <v>805</v>
      </c>
      <c r="C625" s="29"/>
      <c r="D625" s="38" t="str">
        <f aca="false">IF(L625=L$22,L$21,IF(M625=M$22,M$21,K625))</f>
        <v>G5</v>
      </c>
      <c r="E625" s="80" t="n">
        <f aca="false">Q625</f>
        <v>1001</v>
      </c>
      <c r="F625" s="21"/>
      <c r="G625" s="75" t="n">
        <f aca="false">R625</f>
        <v>2.3</v>
      </c>
      <c r="H625" s="75" t="n">
        <f aca="false">G625*C625</f>
        <v>0</v>
      </c>
      <c r="I625" s="83" t="s">
        <v>332</v>
      </c>
      <c r="K625" s="76" t="s">
        <v>62</v>
      </c>
      <c r="L625" s="40"/>
      <c r="M625" s="76"/>
      <c r="N625" s="76" t="n">
        <v>1001</v>
      </c>
      <c r="O625" s="77" t="n">
        <f aca="false">IF(AND(L625="",M625=""),N625,"")</f>
        <v>1001</v>
      </c>
      <c r="P625" s="1" t="n">
        <f aca="false">VLOOKUP("CTR"&amp;N625,Cumul_par_Code_tarifaire!B$3:K$1003,2,0)</f>
        <v>0</v>
      </c>
      <c r="Q625" s="1" t="n">
        <f aca="false">IF(L625&lt;&gt;"",L$20,IF(M625&lt;&gt;"",M$20,VLOOKUP("CTR"&amp;N625,Cumul_par_Code_tarifaire!B$3:K$1003,9,0)))</f>
        <v>1001</v>
      </c>
      <c r="R625" s="1" t="n">
        <f aca="false">IF(OR(L625&lt;&gt;"",M625&lt;&gt;""),R$21,VLOOKUP("CTR"&amp;N625,Cumul_par_Code_tarifaire!B$3:K$1003,10,0))</f>
        <v>2.3</v>
      </c>
    </row>
    <row r="626" customFormat="false" ht="12.8" hidden="false" customHeight="false" outlineLevel="0" collapsed="false">
      <c r="A626" s="71" t="s">
        <v>802</v>
      </c>
      <c r="B626" s="72" t="s">
        <v>806</v>
      </c>
      <c r="C626" s="29"/>
      <c r="D626" s="38" t="str">
        <f aca="false">IF(L626=L$22,L$21,IF(M626=M$22,M$21,K626))</f>
        <v>G5</v>
      </c>
      <c r="E626" s="80" t="n">
        <f aca="false">Q626</f>
        <v>1001</v>
      </c>
      <c r="F626" s="21"/>
      <c r="G626" s="75" t="n">
        <f aca="false">R626</f>
        <v>2.3</v>
      </c>
      <c r="H626" s="75" t="n">
        <f aca="false">G626*C626</f>
        <v>0</v>
      </c>
      <c r="I626" s="83" t="s">
        <v>332</v>
      </c>
      <c r="K626" s="76" t="s">
        <v>62</v>
      </c>
      <c r="L626" s="40"/>
      <c r="M626" s="76"/>
      <c r="N626" s="76" t="n">
        <v>1001</v>
      </c>
      <c r="O626" s="77" t="n">
        <f aca="false">IF(AND(L626="",M626=""),N626,"")</f>
        <v>1001</v>
      </c>
      <c r="P626" s="1" t="n">
        <f aca="false">VLOOKUP("CTR"&amp;N626,Cumul_par_Code_tarifaire!B$3:K$1003,2,0)</f>
        <v>0</v>
      </c>
      <c r="Q626" s="1" t="n">
        <f aca="false">IF(L626&lt;&gt;"",L$20,IF(M626&lt;&gt;"",M$20,VLOOKUP("CTR"&amp;N626,Cumul_par_Code_tarifaire!B$3:K$1003,9,0)))</f>
        <v>1001</v>
      </c>
      <c r="R626" s="1" t="n">
        <f aca="false">IF(OR(L626&lt;&gt;"",M626&lt;&gt;""),R$21,VLOOKUP("CTR"&amp;N626,Cumul_par_Code_tarifaire!B$3:K$1003,10,0))</f>
        <v>2.3</v>
      </c>
    </row>
    <row r="627" customFormat="false" ht="12.8" hidden="false" customHeight="false" outlineLevel="0" collapsed="false">
      <c r="A627" s="71" t="s">
        <v>802</v>
      </c>
      <c r="B627" s="72" t="s">
        <v>807</v>
      </c>
      <c r="C627" s="29"/>
      <c r="D627" s="38" t="str">
        <f aca="false">IF(L627=L$22,L$21,IF(M627=M$22,M$21,K627))</f>
        <v>G5</v>
      </c>
      <c r="E627" s="80" t="n">
        <f aca="false">Q627</f>
        <v>1001</v>
      </c>
      <c r="F627" s="21"/>
      <c r="G627" s="75" t="n">
        <f aca="false">R627</f>
        <v>2.3</v>
      </c>
      <c r="H627" s="75" t="n">
        <f aca="false">G627*C627</f>
        <v>0</v>
      </c>
      <c r="I627" s="83" t="s">
        <v>332</v>
      </c>
      <c r="K627" s="76" t="s">
        <v>62</v>
      </c>
      <c r="L627" s="40"/>
      <c r="M627" s="76"/>
      <c r="N627" s="76" t="n">
        <v>1001</v>
      </c>
      <c r="O627" s="77" t="n">
        <f aca="false">IF(AND(L627="",M627=""),N627,"")</f>
        <v>1001</v>
      </c>
      <c r="P627" s="1" t="n">
        <f aca="false">VLOOKUP("CTR"&amp;N627,Cumul_par_Code_tarifaire!B$3:K$1003,2,0)</f>
        <v>0</v>
      </c>
      <c r="Q627" s="1" t="n">
        <f aca="false">IF(L627&lt;&gt;"",L$20,IF(M627&lt;&gt;"",M$20,VLOOKUP("CTR"&amp;N627,Cumul_par_Code_tarifaire!B$3:K$1003,9,0)))</f>
        <v>1001</v>
      </c>
      <c r="R627" s="1" t="n">
        <f aca="false">IF(OR(L627&lt;&gt;"",M627&lt;&gt;""),R$21,VLOOKUP("CTR"&amp;N627,Cumul_par_Code_tarifaire!B$3:K$1003,10,0))</f>
        <v>2.3</v>
      </c>
    </row>
    <row r="628" customFormat="false" ht="12.8" hidden="true" customHeight="false" outlineLevel="0" collapsed="false">
      <c r="A628" s="71" t="s">
        <v>802</v>
      </c>
      <c r="B628" s="72" t="s">
        <v>808</v>
      </c>
      <c r="C628" s="29"/>
      <c r="D628" s="38" t="str">
        <f aca="false">IF(L628=L$22,L$21,IF(M628=M$22,M$21,K628))</f>
        <v>non dispo 2025</v>
      </c>
      <c r="E628" s="80" t="str">
        <f aca="false">Q628</f>
        <v>Nous Consulter</v>
      </c>
      <c r="F628" s="21"/>
      <c r="G628" s="75" t="n">
        <f aca="false">R628</f>
        <v>0</v>
      </c>
      <c r="H628" s="75" t="n">
        <f aca="false">G628*C628</f>
        <v>0</v>
      </c>
      <c r="I628" s="83" t="s">
        <v>332</v>
      </c>
      <c r="K628" s="76" t="s">
        <v>62</v>
      </c>
      <c r="L628" s="40" t="s">
        <v>34</v>
      </c>
      <c r="M628" s="76"/>
      <c r="N628" s="76" t="n">
        <v>1001</v>
      </c>
      <c r="O628" s="77" t="str">
        <f aca="false">IF(AND(L628="",M628=""),N628,"")</f>
        <v/>
      </c>
      <c r="P628" s="1" t="n">
        <f aca="false">VLOOKUP("CTR"&amp;N628,Cumul_par_Code_tarifaire!B$3:K$1003,2,0)</f>
        <v>0</v>
      </c>
      <c r="Q628" s="1" t="str">
        <f aca="false">IF(L628&lt;&gt;"",L$20,IF(M628&lt;&gt;"",M$20,VLOOKUP("CTR"&amp;N628,Cumul_par_Code_tarifaire!B$3:K$1003,9,0)))</f>
        <v>Nous Consulter</v>
      </c>
      <c r="R628" s="1" t="n">
        <f aca="false">IF(OR(L628&lt;&gt;"",M628&lt;&gt;""),R$21,VLOOKUP("CTR"&amp;N628,Cumul_par_Code_tarifaire!B$3:K$1003,10,0))</f>
        <v>0</v>
      </c>
      <c r="S628" s="1"/>
      <c r="T628" s="5"/>
      <c r="U628" s="5"/>
    </row>
    <row r="629" customFormat="false" ht="12.8" hidden="false" customHeight="false" outlineLevel="0" collapsed="false">
      <c r="A629" s="71" t="s">
        <v>802</v>
      </c>
      <c r="B629" s="72" t="s">
        <v>809</v>
      </c>
      <c r="C629" s="73"/>
      <c r="D629" s="38" t="str">
        <f aca="false">IF(L629=L$22,L$21,IF(M629=M$22,M$21,K629))</f>
        <v>G5</v>
      </c>
      <c r="E629" s="80" t="n">
        <f aca="false">Q629</f>
        <v>1001</v>
      </c>
      <c r="F629" s="21"/>
      <c r="G629" s="75" t="n">
        <f aca="false">R629</f>
        <v>2.3</v>
      </c>
      <c r="H629" s="75" t="n">
        <f aca="false">G629*C629</f>
        <v>0</v>
      </c>
      <c r="I629" s="83" t="s">
        <v>332</v>
      </c>
      <c r="K629" s="76" t="s">
        <v>62</v>
      </c>
      <c r="L629" s="40"/>
      <c r="M629" s="76"/>
      <c r="N629" s="76" t="n">
        <v>1001</v>
      </c>
      <c r="O629" s="77" t="n">
        <f aca="false">IF(AND(L629="",M629=""),N629,"")</f>
        <v>1001</v>
      </c>
      <c r="P629" s="1" t="n">
        <f aca="false">VLOOKUP("CTR"&amp;N629,Cumul_par_Code_tarifaire!B$3:K$1003,2,0)</f>
        <v>0</v>
      </c>
      <c r="Q629" s="1" t="n">
        <f aca="false">IF(L629&lt;&gt;"",L$20,IF(M629&lt;&gt;"",M$20,VLOOKUP("CTR"&amp;N629,Cumul_par_Code_tarifaire!B$3:K$1003,9,0)))</f>
        <v>1001</v>
      </c>
      <c r="R629" s="1" t="n">
        <f aca="false">IF(OR(L629&lt;&gt;"",M629&lt;&gt;""),R$21,VLOOKUP("CTR"&amp;N629,Cumul_par_Code_tarifaire!B$3:K$1003,10,0))</f>
        <v>2.3</v>
      </c>
    </row>
    <row r="630" customFormat="false" ht="12.8" hidden="false" customHeight="false" outlineLevel="0" collapsed="false">
      <c r="A630" s="71" t="s">
        <v>802</v>
      </c>
      <c r="B630" s="72" t="s">
        <v>810</v>
      </c>
      <c r="C630" s="29"/>
      <c r="D630" s="38" t="str">
        <f aca="false">IF(L630=L$22,L$21,IF(M630=M$22,M$21,K630))</f>
        <v>G5</v>
      </c>
      <c r="E630" s="80" t="n">
        <f aca="false">Q630</f>
        <v>1001</v>
      </c>
      <c r="F630" s="21"/>
      <c r="G630" s="75" t="n">
        <f aca="false">R630</f>
        <v>2.3</v>
      </c>
      <c r="H630" s="75" t="n">
        <f aca="false">G630*C630</f>
        <v>0</v>
      </c>
      <c r="I630" s="83" t="s">
        <v>332</v>
      </c>
      <c r="K630" s="76" t="s">
        <v>62</v>
      </c>
      <c r="L630" s="40"/>
      <c r="M630" s="76"/>
      <c r="N630" s="76" t="n">
        <v>1001</v>
      </c>
      <c r="O630" s="77" t="n">
        <f aca="false">IF(AND(L630="",M630=""),N630,"")</f>
        <v>1001</v>
      </c>
      <c r="P630" s="1" t="n">
        <f aca="false">VLOOKUP("CTR"&amp;N630,Cumul_par_Code_tarifaire!B$3:K$1003,2,0)</f>
        <v>0</v>
      </c>
      <c r="Q630" s="1" t="n">
        <f aca="false">IF(L630&lt;&gt;"",L$20,IF(M630&lt;&gt;"",M$20,VLOOKUP("CTR"&amp;N630,Cumul_par_Code_tarifaire!B$3:K$1003,9,0)))</f>
        <v>1001</v>
      </c>
      <c r="R630" s="1" t="n">
        <f aca="false">IF(OR(L630&lt;&gt;"",M630&lt;&gt;""),R$21,VLOOKUP("CTR"&amp;N630,Cumul_par_Code_tarifaire!B$3:K$1003,10,0))</f>
        <v>2.3</v>
      </c>
    </row>
    <row r="631" customFormat="false" ht="12.8" hidden="false" customHeight="false" outlineLevel="0" collapsed="false">
      <c r="A631" s="71" t="s">
        <v>802</v>
      </c>
      <c r="B631" s="72" t="s">
        <v>811</v>
      </c>
      <c r="C631" s="73"/>
      <c r="D631" s="38" t="str">
        <f aca="false">IF(L631=L$22,L$21,IF(M631=M$22,M$21,K631))</f>
        <v>G5</v>
      </c>
      <c r="E631" s="80" t="n">
        <f aca="false">Q631</f>
        <v>1001</v>
      </c>
      <c r="F631" s="21"/>
      <c r="G631" s="75" t="n">
        <f aca="false">R631</f>
        <v>2.3</v>
      </c>
      <c r="H631" s="75" t="n">
        <f aca="false">G631*C631</f>
        <v>0</v>
      </c>
      <c r="I631" s="83" t="s">
        <v>332</v>
      </c>
      <c r="K631" s="76" t="s">
        <v>62</v>
      </c>
      <c r="L631" s="40"/>
      <c r="M631" s="76"/>
      <c r="N631" s="76" t="n">
        <v>1001</v>
      </c>
      <c r="O631" s="77" t="n">
        <f aca="false">IF(AND(L631="",M631=""),N631,"")</f>
        <v>1001</v>
      </c>
      <c r="P631" s="1" t="n">
        <f aca="false">VLOOKUP("CTR"&amp;N631,Cumul_par_Code_tarifaire!B$3:K$1003,2,0)</f>
        <v>0</v>
      </c>
      <c r="Q631" s="1" t="n">
        <f aca="false">IF(L631&lt;&gt;"",L$20,IF(M631&lt;&gt;"",M$20,VLOOKUP("CTR"&amp;N631,Cumul_par_Code_tarifaire!B$3:K$1003,9,0)))</f>
        <v>1001</v>
      </c>
      <c r="R631" s="1" t="n">
        <f aca="false">IF(OR(L631&lt;&gt;"",M631&lt;&gt;""),R$21,VLOOKUP("CTR"&amp;N631,Cumul_par_Code_tarifaire!B$3:K$1003,10,0))</f>
        <v>2.3</v>
      </c>
    </row>
    <row r="632" customFormat="false" ht="12.8" hidden="false" customHeight="false" outlineLevel="0" collapsed="false">
      <c r="A632" s="71" t="s">
        <v>802</v>
      </c>
      <c r="B632" s="72" t="s">
        <v>812</v>
      </c>
      <c r="C632" s="29"/>
      <c r="D632" s="38" t="str">
        <f aca="false">IF(L632=L$22,L$21,IF(M632=M$22,M$21,K632))</f>
        <v>G5</v>
      </c>
      <c r="E632" s="80" t="n">
        <f aca="false">Q632</f>
        <v>1001</v>
      </c>
      <c r="F632" s="21"/>
      <c r="G632" s="75" t="n">
        <f aca="false">R632</f>
        <v>2.3</v>
      </c>
      <c r="H632" s="75" t="n">
        <f aca="false">G632*C632</f>
        <v>0</v>
      </c>
      <c r="I632" s="83" t="s">
        <v>332</v>
      </c>
      <c r="K632" s="76" t="s">
        <v>62</v>
      </c>
      <c r="L632" s="40"/>
      <c r="M632" s="76"/>
      <c r="N632" s="76" t="n">
        <v>1001</v>
      </c>
      <c r="O632" s="77" t="n">
        <f aca="false">IF(AND(L632="",M632=""),N632,"")</f>
        <v>1001</v>
      </c>
      <c r="P632" s="1" t="n">
        <f aca="false">VLOOKUP("CTR"&amp;N632,Cumul_par_Code_tarifaire!B$3:K$1003,2,0)</f>
        <v>0</v>
      </c>
      <c r="Q632" s="1" t="n">
        <f aca="false">IF(L632&lt;&gt;"",L$20,IF(M632&lt;&gt;"",M$20,VLOOKUP("CTR"&amp;N632,Cumul_par_Code_tarifaire!B$3:K$1003,9,0)))</f>
        <v>1001</v>
      </c>
      <c r="R632" s="1" t="n">
        <f aca="false">IF(OR(L632&lt;&gt;"",M632&lt;&gt;""),R$21,VLOOKUP("CTR"&amp;N632,Cumul_par_Code_tarifaire!B$3:K$1003,10,0))</f>
        <v>2.3</v>
      </c>
    </row>
    <row r="633" customFormat="false" ht="12.8" hidden="false" customHeight="false" outlineLevel="0" collapsed="false">
      <c r="A633" s="71" t="s">
        <v>802</v>
      </c>
      <c r="B633" s="72" t="s">
        <v>772</v>
      </c>
      <c r="C633" s="29"/>
      <c r="D633" s="38" t="str">
        <f aca="false">IF(L633=L$22,L$21,IF(M633=M$22,M$21,K633))</f>
        <v>G5</v>
      </c>
      <c r="E633" s="80" t="n">
        <f aca="false">Q633</f>
        <v>1001</v>
      </c>
      <c r="F633" s="21"/>
      <c r="G633" s="75" t="n">
        <f aca="false">R633</f>
        <v>2.3</v>
      </c>
      <c r="H633" s="75" t="n">
        <f aca="false">G633*C633</f>
        <v>0</v>
      </c>
      <c r="I633" s="83" t="s">
        <v>332</v>
      </c>
      <c r="K633" s="76" t="s">
        <v>62</v>
      </c>
      <c r="L633" s="40"/>
      <c r="M633" s="76"/>
      <c r="N633" s="76" t="n">
        <v>1001</v>
      </c>
      <c r="O633" s="77" t="n">
        <f aca="false">IF(AND(L633="",M633=""),N633,"")</f>
        <v>1001</v>
      </c>
      <c r="P633" s="1" t="n">
        <f aca="false">VLOOKUP("CTR"&amp;N633,Cumul_par_Code_tarifaire!B$3:K$1003,2,0)</f>
        <v>0</v>
      </c>
      <c r="Q633" s="1" t="n">
        <f aca="false">IF(L633&lt;&gt;"",L$20,IF(M633&lt;&gt;"",M$20,VLOOKUP("CTR"&amp;N633,Cumul_par_Code_tarifaire!B$3:K$1003,9,0)))</f>
        <v>1001</v>
      </c>
      <c r="R633" s="1" t="n">
        <f aca="false">IF(OR(L633&lt;&gt;"",M633&lt;&gt;""),R$21,VLOOKUP("CTR"&amp;N633,Cumul_par_Code_tarifaire!B$3:K$1003,10,0))</f>
        <v>2.3</v>
      </c>
    </row>
    <row r="634" customFormat="false" ht="12.8" hidden="false" customHeight="false" outlineLevel="0" collapsed="false">
      <c r="A634" s="71" t="s">
        <v>802</v>
      </c>
      <c r="B634" s="72" t="s">
        <v>813</v>
      </c>
      <c r="C634" s="29"/>
      <c r="D634" s="38" t="str">
        <f aca="false">IF(L634=L$22,L$21,IF(M634=M$22,M$21,K634))</f>
        <v>G5</v>
      </c>
      <c r="E634" s="80" t="n">
        <f aca="false">Q634</f>
        <v>1001</v>
      </c>
      <c r="F634" s="21"/>
      <c r="G634" s="75" t="n">
        <f aca="false">R634</f>
        <v>2.3</v>
      </c>
      <c r="H634" s="75" t="n">
        <f aca="false">G634*C634</f>
        <v>0</v>
      </c>
      <c r="I634" s="83" t="s">
        <v>332</v>
      </c>
      <c r="K634" s="76" t="s">
        <v>62</v>
      </c>
      <c r="L634" s="40"/>
      <c r="M634" s="76"/>
      <c r="N634" s="76" t="n">
        <v>1001</v>
      </c>
      <c r="O634" s="77" t="n">
        <f aca="false">IF(AND(L634="",M634=""),N634,"")</f>
        <v>1001</v>
      </c>
      <c r="P634" s="1" t="n">
        <f aca="false">VLOOKUP("CTR"&amp;N634,Cumul_par_Code_tarifaire!B$3:K$1003,2,0)</f>
        <v>0</v>
      </c>
      <c r="Q634" s="1" t="n">
        <f aca="false">IF(L634&lt;&gt;"",L$20,IF(M634&lt;&gt;"",M$20,VLOOKUP("CTR"&amp;N634,Cumul_par_Code_tarifaire!B$3:K$1003,9,0)))</f>
        <v>1001</v>
      </c>
      <c r="R634" s="1" t="n">
        <f aca="false">IF(OR(L634&lt;&gt;"",M634&lt;&gt;""),R$21,VLOOKUP("CTR"&amp;N634,Cumul_par_Code_tarifaire!B$3:K$1003,10,0))</f>
        <v>2.3</v>
      </c>
    </row>
    <row r="635" customFormat="false" ht="12.8" hidden="false" customHeight="false" outlineLevel="0" collapsed="false">
      <c r="A635" s="71" t="s">
        <v>802</v>
      </c>
      <c r="B635" s="72" t="s">
        <v>814</v>
      </c>
      <c r="C635" s="29"/>
      <c r="D635" s="38" t="str">
        <f aca="false">IF(L635=L$22,L$21,IF(M635=M$22,M$21,K635))</f>
        <v>G5</v>
      </c>
      <c r="E635" s="80" t="n">
        <f aca="false">Q635</f>
        <v>1001</v>
      </c>
      <c r="F635" s="21"/>
      <c r="G635" s="75" t="n">
        <f aca="false">R635</f>
        <v>2.3</v>
      </c>
      <c r="H635" s="75" t="n">
        <f aca="false">G635*C635</f>
        <v>0</v>
      </c>
      <c r="I635" s="83" t="s">
        <v>332</v>
      </c>
      <c r="K635" s="76" t="s">
        <v>62</v>
      </c>
      <c r="L635" s="40"/>
      <c r="M635" s="76"/>
      <c r="N635" s="76" t="n">
        <v>1001</v>
      </c>
      <c r="O635" s="77" t="n">
        <f aca="false">IF(AND(L635="",M635=""),N635,"")</f>
        <v>1001</v>
      </c>
      <c r="P635" s="1" t="n">
        <f aca="false">VLOOKUP("CTR"&amp;N635,Cumul_par_Code_tarifaire!B$3:K$1003,2,0)</f>
        <v>0</v>
      </c>
      <c r="Q635" s="1" t="n">
        <f aca="false">IF(L635&lt;&gt;"",L$20,IF(M635&lt;&gt;"",M$20,VLOOKUP("CTR"&amp;N635,Cumul_par_Code_tarifaire!B$3:K$1003,9,0)))</f>
        <v>1001</v>
      </c>
      <c r="R635" s="1" t="n">
        <f aca="false">IF(OR(L635&lt;&gt;"",M635&lt;&gt;""),R$21,VLOOKUP("CTR"&amp;N635,Cumul_par_Code_tarifaire!B$3:K$1003,10,0))</f>
        <v>2.3</v>
      </c>
    </row>
    <row r="636" customFormat="false" ht="12.8" hidden="false" customHeight="false" outlineLevel="0" collapsed="false">
      <c r="A636" s="71" t="s">
        <v>802</v>
      </c>
      <c r="B636" s="72" t="s">
        <v>815</v>
      </c>
      <c r="C636" s="29"/>
      <c r="D636" s="38" t="str">
        <f aca="false">IF(L636=L$22,L$21,IF(M636=M$22,M$21,K636))</f>
        <v>G5</v>
      </c>
      <c r="E636" s="80" t="n">
        <f aca="false">Q636</f>
        <v>1001</v>
      </c>
      <c r="F636" s="21"/>
      <c r="G636" s="75" t="n">
        <f aca="false">R636</f>
        <v>2.3</v>
      </c>
      <c r="H636" s="75" t="n">
        <f aca="false">G636*C636</f>
        <v>0</v>
      </c>
      <c r="I636" s="83" t="s">
        <v>332</v>
      </c>
      <c r="K636" s="76" t="s">
        <v>62</v>
      </c>
      <c r="L636" s="40"/>
      <c r="M636" s="76"/>
      <c r="N636" s="76" t="n">
        <v>1001</v>
      </c>
      <c r="O636" s="77" t="n">
        <f aca="false">IF(AND(L636="",M636=""),N636,"")</f>
        <v>1001</v>
      </c>
      <c r="P636" s="1" t="n">
        <f aca="false">VLOOKUP("CTR"&amp;N636,Cumul_par_Code_tarifaire!B$3:K$1003,2,0)</f>
        <v>0</v>
      </c>
      <c r="Q636" s="1" t="n">
        <f aca="false">IF(L636&lt;&gt;"",L$20,IF(M636&lt;&gt;"",M$20,VLOOKUP("CTR"&amp;N636,Cumul_par_Code_tarifaire!B$3:K$1003,9,0)))</f>
        <v>1001</v>
      </c>
      <c r="R636" s="1" t="n">
        <f aca="false">IF(OR(L636&lt;&gt;"",M636&lt;&gt;""),R$21,VLOOKUP("CTR"&amp;N636,Cumul_par_Code_tarifaire!B$3:K$1003,10,0))</f>
        <v>2.3</v>
      </c>
    </row>
    <row r="637" customFormat="false" ht="12.8" hidden="false" customHeight="false" outlineLevel="0" collapsed="false">
      <c r="A637" s="71" t="s">
        <v>802</v>
      </c>
      <c r="B637" s="72" t="s">
        <v>816</v>
      </c>
      <c r="C637" s="73"/>
      <c r="D637" s="38" t="str">
        <f aca="false">IF(L637=L$22,L$21,IF(M637=M$22,M$21,K637))</f>
        <v>G5</v>
      </c>
      <c r="E637" s="80" t="n">
        <f aca="false">Q637</f>
        <v>1001</v>
      </c>
      <c r="F637" s="21"/>
      <c r="G637" s="75" t="n">
        <f aca="false">R637</f>
        <v>2.3</v>
      </c>
      <c r="H637" s="75" t="n">
        <f aca="false">G637*C637</f>
        <v>0</v>
      </c>
      <c r="I637" s="83" t="s">
        <v>332</v>
      </c>
      <c r="K637" s="76" t="s">
        <v>62</v>
      </c>
      <c r="L637" s="40"/>
      <c r="M637" s="76"/>
      <c r="N637" s="76" t="n">
        <v>1001</v>
      </c>
      <c r="O637" s="77" t="n">
        <f aca="false">IF(AND(L637="",M637=""),N637,"")</f>
        <v>1001</v>
      </c>
      <c r="P637" s="1" t="n">
        <f aca="false">VLOOKUP("CTR"&amp;N637,Cumul_par_Code_tarifaire!B$3:K$1003,2,0)</f>
        <v>0</v>
      </c>
      <c r="Q637" s="1" t="n">
        <f aca="false">IF(L637&lt;&gt;"",L$20,IF(M637&lt;&gt;"",M$20,VLOOKUP("CTR"&amp;N637,Cumul_par_Code_tarifaire!B$3:K$1003,9,0)))</f>
        <v>1001</v>
      </c>
      <c r="R637" s="1" t="n">
        <f aca="false">IF(OR(L637&lt;&gt;"",M637&lt;&gt;""),R$21,VLOOKUP("CTR"&amp;N637,Cumul_par_Code_tarifaire!B$3:K$1003,10,0))</f>
        <v>2.3</v>
      </c>
    </row>
    <row r="638" customFormat="false" ht="12.8" hidden="false" customHeight="false" outlineLevel="0" collapsed="false">
      <c r="A638" s="71" t="s">
        <v>802</v>
      </c>
      <c r="B638" s="72" t="s">
        <v>817</v>
      </c>
      <c r="C638" s="73"/>
      <c r="D638" s="38" t="str">
        <f aca="false">IF(L638=L$22,L$21,IF(M638=M$22,M$21,K638))</f>
        <v>G5</v>
      </c>
      <c r="E638" s="80" t="n">
        <f aca="false">Q638</f>
        <v>1001</v>
      </c>
      <c r="F638" s="21"/>
      <c r="G638" s="75" t="n">
        <f aca="false">R638</f>
        <v>2.3</v>
      </c>
      <c r="H638" s="75" t="n">
        <f aca="false">G638*C638</f>
        <v>0</v>
      </c>
      <c r="I638" s="83" t="s">
        <v>332</v>
      </c>
      <c r="K638" s="76" t="s">
        <v>62</v>
      </c>
      <c r="L638" s="40"/>
      <c r="M638" s="76"/>
      <c r="N638" s="76" t="n">
        <v>1001</v>
      </c>
      <c r="O638" s="77" t="n">
        <f aca="false">IF(AND(L638="",M638=""),N638,"")</f>
        <v>1001</v>
      </c>
      <c r="P638" s="1" t="n">
        <f aca="false">VLOOKUP("CTR"&amp;N638,Cumul_par_Code_tarifaire!B$3:K$1003,2,0)</f>
        <v>0</v>
      </c>
      <c r="Q638" s="1" t="n">
        <f aca="false">IF(L638&lt;&gt;"",L$20,IF(M638&lt;&gt;"",M$20,VLOOKUP("CTR"&amp;N638,Cumul_par_Code_tarifaire!B$3:K$1003,9,0)))</f>
        <v>1001</v>
      </c>
      <c r="R638" s="1" t="n">
        <f aca="false">IF(OR(L638&lt;&gt;"",M638&lt;&gt;""),R$21,VLOOKUP("CTR"&amp;N638,Cumul_par_Code_tarifaire!B$3:K$1003,10,0))</f>
        <v>2.3</v>
      </c>
    </row>
    <row r="639" customFormat="false" ht="12.8" hidden="true" customHeight="false" outlineLevel="0" collapsed="false">
      <c r="A639" s="71" t="s">
        <v>802</v>
      </c>
      <c r="B639" s="72" t="s">
        <v>433</v>
      </c>
      <c r="C639" s="29"/>
      <c r="D639" s="38" t="str">
        <f aca="false">IF(L639=L$22,L$21,IF(M639=M$22,M$21,K639))</f>
        <v>non dispo 2025</v>
      </c>
      <c r="E639" s="80" t="str">
        <f aca="false">Q639</f>
        <v>Nous Consulter</v>
      </c>
      <c r="F639" s="21"/>
      <c r="G639" s="75" t="n">
        <f aca="false">R639</f>
        <v>0</v>
      </c>
      <c r="H639" s="75" t="n">
        <f aca="false">G639*C639</f>
        <v>0</v>
      </c>
      <c r="I639" s="83" t="s">
        <v>332</v>
      </c>
      <c r="K639" s="76" t="s">
        <v>62</v>
      </c>
      <c r="L639" s="40" t="s">
        <v>34</v>
      </c>
      <c r="M639" s="76"/>
      <c r="N639" s="76" t="n">
        <v>1001</v>
      </c>
      <c r="O639" s="77" t="str">
        <f aca="false">IF(AND(L639="",M639=""),N639,"")</f>
        <v/>
      </c>
      <c r="P639" s="1" t="n">
        <f aca="false">VLOOKUP("CTR"&amp;N639,Cumul_par_Code_tarifaire!B$3:K$1003,2,0)</f>
        <v>0</v>
      </c>
      <c r="Q639" s="1" t="str">
        <f aca="false">IF(L639&lt;&gt;"",L$20,IF(M639&lt;&gt;"",M$20,VLOOKUP("CTR"&amp;N639,Cumul_par_Code_tarifaire!B$3:K$1003,9,0)))</f>
        <v>Nous Consulter</v>
      </c>
      <c r="R639" s="1" t="n">
        <f aca="false">IF(OR(L639&lt;&gt;"",M639&lt;&gt;""),R$21,VLOOKUP("CTR"&amp;N639,Cumul_par_Code_tarifaire!B$3:K$1003,10,0))</f>
        <v>0</v>
      </c>
      <c r="S639" s="1"/>
      <c r="T639" s="5"/>
      <c r="U639" s="5"/>
    </row>
    <row r="640" customFormat="false" ht="12.8" hidden="false" customHeight="false" outlineLevel="0" collapsed="false">
      <c r="A640" s="71" t="s">
        <v>802</v>
      </c>
      <c r="B640" s="72" t="s">
        <v>818</v>
      </c>
      <c r="C640" s="29"/>
      <c r="D640" s="38" t="str">
        <f aca="false">IF(L640=L$22,L$21,IF(M640=M$22,M$21,K640))</f>
        <v>G5</v>
      </c>
      <c r="E640" s="80" t="n">
        <f aca="false">Q640</f>
        <v>1001</v>
      </c>
      <c r="F640" s="21"/>
      <c r="G640" s="75" t="n">
        <f aca="false">R640</f>
        <v>2.3</v>
      </c>
      <c r="H640" s="75" t="n">
        <f aca="false">G640*C640</f>
        <v>0</v>
      </c>
      <c r="I640" s="83" t="s">
        <v>332</v>
      </c>
      <c r="K640" s="76" t="s">
        <v>62</v>
      </c>
      <c r="L640" s="40"/>
      <c r="M640" s="76"/>
      <c r="N640" s="76" t="n">
        <v>1001</v>
      </c>
      <c r="O640" s="77" t="n">
        <f aca="false">IF(AND(L640="",M640=""),N640,"")</f>
        <v>1001</v>
      </c>
      <c r="P640" s="1" t="n">
        <f aca="false">VLOOKUP("CTR"&amp;N640,Cumul_par_Code_tarifaire!B$3:K$1003,2,0)</f>
        <v>0</v>
      </c>
      <c r="Q640" s="1" t="n">
        <f aca="false">IF(L640&lt;&gt;"",L$20,IF(M640&lt;&gt;"",M$20,VLOOKUP("CTR"&amp;N640,Cumul_par_Code_tarifaire!B$3:K$1003,9,0)))</f>
        <v>1001</v>
      </c>
      <c r="R640" s="1" t="n">
        <f aca="false">IF(OR(L640&lt;&gt;"",M640&lt;&gt;""),R$21,VLOOKUP("CTR"&amp;N640,Cumul_par_Code_tarifaire!B$3:K$1003,10,0))</f>
        <v>2.3</v>
      </c>
    </row>
    <row r="641" customFormat="false" ht="12.8" hidden="false" customHeight="false" outlineLevel="0" collapsed="false">
      <c r="A641" s="71" t="s">
        <v>802</v>
      </c>
      <c r="B641" s="72" t="s">
        <v>819</v>
      </c>
      <c r="C641" s="29"/>
      <c r="D641" s="38" t="str">
        <f aca="false">IF(L641=L$22,L$21,IF(M641=M$22,M$21,K641))</f>
        <v>G5</v>
      </c>
      <c r="E641" s="80" t="n">
        <f aca="false">Q641</f>
        <v>1001</v>
      </c>
      <c r="F641" s="21"/>
      <c r="G641" s="75" t="n">
        <f aca="false">R641</f>
        <v>2.3</v>
      </c>
      <c r="H641" s="75" t="n">
        <f aca="false">G641*C641</f>
        <v>0</v>
      </c>
      <c r="I641" s="83" t="s">
        <v>332</v>
      </c>
      <c r="K641" s="76" t="s">
        <v>62</v>
      </c>
      <c r="L641" s="40"/>
      <c r="M641" s="76"/>
      <c r="N641" s="76" t="n">
        <v>1001</v>
      </c>
      <c r="O641" s="77" t="n">
        <f aca="false">IF(AND(L641="",M641=""),N641,"")</f>
        <v>1001</v>
      </c>
      <c r="P641" s="1" t="n">
        <f aca="false">VLOOKUP("CTR"&amp;N641,Cumul_par_Code_tarifaire!B$3:K$1003,2,0)</f>
        <v>0</v>
      </c>
      <c r="Q641" s="1" t="n">
        <f aca="false">IF(L641&lt;&gt;"",L$20,IF(M641&lt;&gt;"",M$20,VLOOKUP("CTR"&amp;N641,Cumul_par_Code_tarifaire!B$3:K$1003,9,0)))</f>
        <v>1001</v>
      </c>
      <c r="R641" s="1" t="n">
        <f aca="false">IF(OR(L641&lt;&gt;"",M641&lt;&gt;""),R$21,VLOOKUP("CTR"&amp;N641,Cumul_par_Code_tarifaire!B$3:K$1003,10,0))</f>
        <v>2.3</v>
      </c>
    </row>
    <row r="642" customFormat="false" ht="12.8" hidden="false" customHeight="false" outlineLevel="0" collapsed="false">
      <c r="A642" s="71" t="s">
        <v>802</v>
      </c>
      <c r="B642" s="72" t="s">
        <v>820</v>
      </c>
      <c r="C642" s="29"/>
      <c r="D642" s="38" t="str">
        <f aca="false">IF(L642=L$22,L$21,IF(M642=M$22,M$21,K642))</f>
        <v>G5</v>
      </c>
      <c r="E642" s="80" t="n">
        <f aca="false">Q642</f>
        <v>1001</v>
      </c>
      <c r="F642" s="21"/>
      <c r="G642" s="75" t="n">
        <f aca="false">R642</f>
        <v>2.3</v>
      </c>
      <c r="H642" s="75" t="n">
        <f aca="false">G642*C642</f>
        <v>0</v>
      </c>
      <c r="I642" s="83" t="s">
        <v>332</v>
      </c>
      <c r="K642" s="76" t="s">
        <v>62</v>
      </c>
      <c r="L642" s="40"/>
      <c r="M642" s="76"/>
      <c r="N642" s="76" t="n">
        <v>1001</v>
      </c>
      <c r="O642" s="77" t="n">
        <f aca="false">IF(AND(L642="",M642=""),N642,"")</f>
        <v>1001</v>
      </c>
      <c r="P642" s="1" t="n">
        <f aca="false">VLOOKUP("CTR"&amp;N642,Cumul_par_Code_tarifaire!B$3:K$1003,2,0)</f>
        <v>0</v>
      </c>
      <c r="Q642" s="1" t="n">
        <f aca="false">IF(L642&lt;&gt;"",L$20,IF(M642&lt;&gt;"",M$20,VLOOKUP("CTR"&amp;N642,Cumul_par_Code_tarifaire!B$3:K$1003,9,0)))</f>
        <v>1001</v>
      </c>
      <c r="R642" s="1" t="n">
        <f aca="false">IF(OR(L642&lt;&gt;"",M642&lt;&gt;""),R$21,VLOOKUP("CTR"&amp;N642,Cumul_par_Code_tarifaire!B$3:K$1003,10,0))</f>
        <v>2.3</v>
      </c>
    </row>
    <row r="643" customFormat="false" ht="12.8" hidden="false" customHeight="false" outlineLevel="0" collapsed="false">
      <c r="A643" s="71" t="s">
        <v>802</v>
      </c>
      <c r="B643" s="72" t="s">
        <v>821</v>
      </c>
      <c r="C643" s="73"/>
      <c r="D643" s="38" t="str">
        <f aca="false">IF(L643=L$22,L$21,IF(M643=M$22,M$21,K643))</f>
        <v>G5</v>
      </c>
      <c r="E643" s="80" t="n">
        <f aca="false">Q643</f>
        <v>1001</v>
      </c>
      <c r="F643" s="21"/>
      <c r="G643" s="75" t="n">
        <f aca="false">R643</f>
        <v>2.3</v>
      </c>
      <c r="H643" s="75" t="n">
        <f aca="false">G643*C643</f>
        <v>0</v>
      </c>
      <c r="I643" s="83" t="s">
        <v>332</v>
      </c>
      <c r="K643" s="76" t="s">
        <v>62</v>
      </c>
      <c r="L643" s="40"/>
      <c r="M643" s="76"/>
      <c r="N643" s="76" t="n">
        <v>1001</v>
      </c>
      <c r="O643" s="77" t="n">
        <f aca="false">IF(AND(L643="",M643=""),N643,"")</f>
        <v>1001</v>
      </c>
      <c r="P643" s="1" t="n">
        <f aca="false">VLOOKUP("CTR"&amp;N643,Cumul_par_Code_tarifaire!B$3:K$1003,2,0)</f>
        <v>0</v>
      </c>
      <c r="Q643" s="1" t="n">
        <f aca="false">IF(L643&lt;&gt;"",L$20,IF(M643&lt;&gt;"",M$20,VLOOKUP("CTR"&amp;N643,Cumul_par_Code_tarifaire!B$3:K$1003,9,0)))</f>
        <v>1001</v>
      </c>
      <c r="R643" s="1" t="n">
        <f aca="false">IF(OR(L643&lt;&gt;"",M643&lt;&gt;""),R$21,VLOOKUP("CTR"&amp;N643,Cumul_par_Code_tarifaire!B$3:K$1003,10,0))</f>
        <v>2.3</v>
      </c>
    </row>
    <row r="644" customFormat="false" ht="12.8" hidden="false" customHeight="false" outlineLevel="0" collapsed="false">
      <c r="A644" s="71" t="s">
        <v>802</v>
      </c>
      <c r="B644" s="72" t="s">
        <v>822</v>
      </c>
      <c r="C644" s="73"/>
      <c r="D644" s="38" t="str">
        <f aca="false">IF(L644=L$22,L$21,IF(M644=M$22,M$21,K644))</f>
        <v>G5</v>
      </c>
      <c r="E644" s="80" t="n">
        <f aca="false">Q644</f>
        <v>1001</v>
      </c>
      <c r="F644" s="21"/>
      <c r="G644" s="75" t="n">
        <f aca="false">R644</f>
        <v>2.3</v>
      </c>
      <c r="H644" s="75" t="n">
        <f aca="false">G644*C644</f>
        <v>0</v>
      </c>
      <c r="I644" s="83" t="s">
        <v>332</v>
      </c>
      <c r="K644" s="76" t="s">
        <v>62</v>
      </c>
      <c r="L644" s="40"/>
      <c r="M644" s="76"/>
      <c r="N644" s="76" t="n">
        <v>1001</v>
      </c>
      <c r="O644" s="77" t="n">
        <f aca="false">IF(AND(L644="",M644=""),N644,"")</f>
        <v>1001</v>
      </c>
      <c r="P644" s="1" t="n">
        <f aca="false">VLOOKUP("CTR"&amp;N644,Cumul_par_Code_tarifaire!B$3:K$1003,2,0)</f>
        <v>0</v>
      </c>
      <c r="Q644" s="1" t="n">
        <f aca="false">IF(L644&lt;&gt;"",L$20,IF(M644&lt;&gt;"",M$20,VLOOKUP("CTR"&amp;N644,Cumul_par_Code_tarifaire!B$3:K$1003,9,0)))</f>
        <v>1001</v>
      </c>
      <c r="R644" s="1" t="n">
        <f aca="false">IF(OR(L644&lt;&gt;"",M644&lt;&gt;""),R$21,VLOOKUP("CTR"&amp;N644,Cumul_par_Code_tarifaire!B$3:K$1003,10,0))</f>
        <v>2.3</v>
      </c>
    </row>
    <row r="645" customFormat="false" ht="12.8" hidden="true" customHeight="false" outlineLevel="0" collapsed="false">
      <c r="A645" s="71" t="s">
        <v>802</v>
      </c>
      <c r="B645" s="72" t="s">
        <v>823</v>
      </c>
      <c r="C645" s="73"/>
      <c r="D645" s="38" t="str">
        <f aca="false">IF(L645=L$22,L$21,IF(M645=M$22,M$21,K645))</f>
        <v>non dispo 2025</v>
      </c>
      <c r="E645" s="80" t="str">
        <f aca="false">Q645</f>
        <v>Nous Consulter</v>
      </c>
      <c r="F645" s="21"/>
      <c r="G645" s="75" t="n">
        <f aca="false">R645</f>
        <v>0</v>
      </c>
      <c r="H645" s="75" t="n">
        <f aca="false">G645*C645</f>
        <v>0</v>
      </c>
      <c r="I645" s="83" t="s">
        <v>332</v>
      </c>
      <c r="K645" s="76" t="s">
        <v>62</v>
      </c>
      <c r="L645" s="40" t="s">
        <v>34</v>
      </c>
      <c r="M645" s="76"/>
      <c r="N645" s="76" t="n">
        <v>1001</v>
      </c>
      <c r="O645" s="77" t="str">
        <f aca="false">IF(AND(L645="",M645=""),N645,"")</f>
        <v/>
      </c>
      <c r="P645" s="1" t="n">
        <f aca="false">VLOOKUP("CTR"&amp;N645,Cumul_par_Code_tarifaire!B$3:K$1003,2,0)</f>
        <v>0</v>
      </c>
      <c r="Q645" s="1" t="str">
        <f aca="false">IF(L645&lt;&gt;"",L$20,IF(M645&lt;&gt;"",M$20,VLOOKUP("CTR"&amp;N645,Cumul_par_Code_tarifaire!B$3:K$1003,9,0)))</f>
        <v>Nous Consulter</v>
      </c>
      <c r="R645" s="1" t="n">
        <f aca="false">IF(OR(L645&lt;&gt;"",M645&lt;&gt;""),R$21,VLOOKUP("CTR"&amp;N645,Cumul_par_Code_tarifaire!B$3:K$1003,10,0))</f>
        <v>0</v>
      </c>
      <c r="S645" s="1"/>
      <c r="T645" s="5"/>
      <c r="U645" s="5"/>
    </row>
    <row r="646" customFormat="false" ht="23.85" hidden="false" customHeight="false" outlineLevel="0" collapsed="false">
      <c r="A646" s="7"/>
      <c r="B646" s="86" t="str">
        <f aca="false">A21&amp;" en € TTC"</f>
        <v>Estimation du total de votre commande
(sous réserve de disponibilité) en € TTC</v>
      </c>
      <c r="C646" s="86"/>
      <c r="D646" s="86"/>
      <c r="E646" s="86"/>
      <c r="F646" s="86"/>
      <c r="G646" s="86"/>
      <c r="H646" s="87" t="n">
        <f aca="false">SUM(H26:H645)</f>
        <v>0</v>
      </c>
    </row>
    <row r="648" customFormat="false" ht="12.8" hidden="false" customHeight="false" outlineLevel="0" collapsed="false">
      <c r="A648" s="5"/>
      <c r="B648" s="5"/>
      <c r="C648" s="5"/>
      <c r="E648" s="5"/>
    </row>
    <row r="649" customFormat="false" ht="12.8" hidden="false" customHeight="false" outlineLevel="0" collapsed="false">
      <c r="A649" s="5"/>
      <c r="B649" s="5"/>
      <c r="C649" s="5"/>
      <c r="E649" s="5"/>
    </row>
    <row r="650" customFormat="false" ht="12.8" hidden="false" customHeight="false" outlineLevel="0" collapsed="false">
      <c r="A650" s="5"/>
      <c r="B650" s="5"/>
      <c r="C650" s="5"/>
      <c r="E650" s="5"/>
    </row>
    <row r="651" customFormat="false" ht="12.8" hidden="false" customHeight="false" outlineLevel="0" collapsed="false">
      <c r="A651" s="5"/>
      <c r="B651" s="5"/>
      <c r="C651" s="5"/>
      <c r="E651" s="5"/>
    </row>
    <row r="652" customFormat="false" ht="12.8" hidden="false" customHeight="false" outlineLevel="0" collapsed="false">
      <c r="A652" s="5"/>
      <c r="B652" s="5"/>
      <c r="C652" s="5"/>
      <c r="E652" s="5"/>
    </row>
    <row r="653" customFormat="false" ht="12.8" hidden="false" customHeight="false" outlineLevel="0" collapsed="false">
      <c r="A653" s="5"/>
      <c r="B653" s="5"/>
      <c r="C653" s="5"/>
      <c r="E653" s="5"/>
    </row>
    <row r="654" customFormat="false" ht="12.8" hidden="false" customHeight="false" outlineLevel="0" collapsed="false">
      <c r="A654" s="5"/>
      <c r="B654" s="5"/>
      <c r="C654" s="5"/>
      <c r="E654" s="5"/>
    </row>
    <row r="655" customFormat="false" ht="12.8" hidden="false" customHeight="false" outlineLevel="0" collapsed="false">
      <c r="A655" s="5"/>
      <c r="B655" s="5"/>
      <c r="C655" s="5"/>
      <c r="E655" s="5"/>
    </row>
    <row r="656" customFormat="false" ht="12.8" hidden="false" customHeight="false" outlineLevel="0" collapsed="false">
      <c r="A656" s="5"/>
      <c r="B656" s="5"/>
      <c r="C656" s="5"/>
      <c r="E656" s="5"/>
    </row>
    <row r="657" customFormat="false" ht="12.8" hidden="false" customHeight="false" outlineLevel="0" collapsed="false">
      <c r="A657" s="5"/>
      <c r="B657" s="5"/>
      <c r="C657" s="5"/>
      <c r="E657" s="5"/>
    </row>
    <row r="658" customFormat="false" ht="12.8" hidden="false" customHeight="false" outlineLevel="0" collapsed="false">
      <c r="A658" s="5"/>
      <c r="B658" s="5"/>
      <c r="C658" s="5"/>
      <c r="E658" s="5"/>
    </row>
    <row r="659" customFormat="false" ht="12.8" hidden="false" customHeight="false" outlineLevel="0" collapsed="false">
      <c r="A659" s="5"/>
      <c r="B659" s="5"/>
      <c r="C659" s="5"/>
      <c r="E659" s="5"/>
    </row>
  </sheetData>
  <autoFilter ref="A24:R646">
    <filterColumn colId="3">
      <filters blank="1">
        <filter val="0"/>
        <filter val="G11"/>
        <filter val="G5"/>
        <filter val="M3"/>
        <filter val="M5"/>
      </filters>
    </filterColumn>
  </autoFilter>
  <mergeCells count="28">
    <mergeCell ref="A1:H2"/>
    <mergeCell ref="C3:D3"/>
    <mergeCell ref="E3:H3"/>
    <mergeCell ref="G4:H4"/>
    <mergeCell ref="C5:D5"/>
    <mergeCell ref="E5:H5"/>
    <mergeCell ref="C6:E6"/>
    <mergeCell ref="G6:H6"/>
    <mergeCell ref="A7:E7"/>
    <mergeCell ref="G7:H7"/>
    <mergeCell ref="A8:H8"/>
    <mergeCell ref="A9:E9"/>
    <mergeCell ref="A10:E10"/>
    <mergeCell ref="A11:E11"/>
    <mergeCell ref="A12:E12"/>
    <mergeCell ref="A13:E13"/>
    <mergeCell ref="A14:H14"/>
    <mergeCell ref="A16:B16"/>
    <mergeCell ref="C16:H16"/>
    <mergeCell ref="A17:H17"/>
    <mergeCell ref="A18:H18"/>
    <mergeCell ref="A19:H19"/>
    <mergeCell ref="A20:H20"/>
    <mergeCell ref="A21:D21"/>
    <mergeCell ref="E21:G21"/>
    <mergeCell ref="A22:H22"/>
    <mergeCell ref="C23:H23"/>
    <mergeCell ref="B646:G646"/>
  </mergeCells>
  <conditionalFormatting sqref="P23">
    <cfRule type="cellIs" priority="2" operator="notEqual" aboveAverage="0" equalAverage="0" bottom="0" percent="0" rank="0" text="" dxfId="7">
      <formula>Bon_de_Commande!$P$23</formula>
    </cfRule>
  </conditionalFormatting>
  <printOptions headings="false" gridLines="false" gridLinesSet="true" horizontalCentered="false" verticalCentered="false"/>
  <pageMargins left="0.39375" right="0.39375" top="0.39375" bottom="0.810416666666667" header="0.511811023622047" footer="0.39375"/>
  <pageSetup paperSize="9" scale="11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&amp;C&amp;KffffffJardin'enVie - Artisan semencier
429 route des chaux 26500 Bourg-lès-Valence
Tel 0.679.675.671 - commande@jardinenvie.com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I1048576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L3" activeCellId="0" sqref="L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7" width="44.11"/>
    <col collapsed="false" customWidth="true" hidden="false" outlineLevel="0" max="2" min="2" style="7" width="7.35"/>
    <col collapsed="false" customWidth="true" hidden="false" outlineLevel="0" max="3" min="3" style="7" width="8.65"/>
    <col collapsed="false" customWidth="true" hidden="false" outlineLevel="0" max="4" min="4" style="7" width="5.3"/>
    <col collapsed="false" customWidth="true" hidden="false" outlineLevel="0" max="5" min="5" style="7" width="8.65"/>
    <col collapsed="false" customWidth="true" hidden="false" outlineLevel="0" max="6" min="6" style="7" width="5.09"/>
    <col collapsed="false" customWidth="true" hidden="false" outlineLevel="0" max="7" min="7" style="7" width="11.24"/>
    <col collapsed="false" customWidth="true" hidden="false" outlineLevel="0" max="8" min="8" style="7" width="5.84"/>
    <col collapsed="false" customWidth="true" hidden="false" outlineLevel="0" max="9" min="9" style="7" width="10.71"/>
    <col collapsed="false" customWidth="true" hidden="false" outlineLevel="0" max="10" min="10" style="88" width="11.46"/>
    <col collapsed="false" customWidth="true" hidden="false" outlineLevel="0" max="11" min="11" style="7" width="11.46"/>
    <col collapsed="false" customWidth="true" hidden="false" outlineLevel="0" max="12" min="12" style="7" width="12.22"/>
    <col collapsed="false" customWidth="true" hidden="false" outlineLevel="0" max="13" min="13" style="7" width="23.57"/>
    <col collapsed="false" customWidth="true" hidden="false" outlineLevel="0" max="14" min="14" style="7" width="12.22"/>
    <col collapsed="false" customWidth="true" hidden="false" outlineLevel="0" max="1024" min="15" style="7" width="8.65"/>
  </cols>
  <sheetData>
    <row r="1" customFormat="false" ht="25.35" hidden="false" customHeight="true" outlineLevel="0" collapsed="false">
      <c r="A1" s="89" t="s">
        <v>824</v>
      </c>
      <c r="B1" s="90"/>
      <c r="C1" s="90"/>
      <c r="D1" s="91"/>
      <c r="H1" s="92"/>
      <c r="I1" s="93"/>
      <c r="J1" s="7"/>
      <c r="K1" s="92"/>
      <c r="L1" s="93" t="s">
        <v>825</v>
      </c>
      <c r="M1" s="92"/>
      <c r="N1" s="93"/>
      <c r="O1" s="94"/>
      <c r="Q1" s="7" t="s">
        <v>826</v>
      </c>
    </row>
    <row r="2" customFormat="false" ht="9.75" hidden="false" customHeight="true" outlineLevel="0" collapsed="false">
      <c r="A2" s="95" t="s">
        <v>827</v>
      </c>
      <c r="B2" s="90"/>
      <c r="C2" s="90"/>
      <c r="D2" s="91"/>
      <c r="F2" s="96"/>
      <c r="G2" s="96"/>
      <c r="H2" s="97"/>
      <c r="J2" s="7"/>
    </row>
    <row r="3" customFormat="false" ht="12.75" hidden="false" customHeight="true" outlineLevel="0" collapsed="false">
      <c r="A3" s="98" t="s">
        <v>828</v>
      </c>
      <c r="B3" s="98" t="s">
        <v>829</v>
      </c>
      <c r="C3" s="98"/>
      <c r="D3" s="98" t="s">
        <v>830</v>
      </c>
      <c r="E3" s="98"/>
      <c r="F3" s="99"/>
      <c r="G3" s="99"/>
      <c r="H3" s="99"/>
      <c r="J3" s="7"/>
      <c r="L3" s="7" t="n">
        <v>1</v>
      </c>
      <c r="M3" s="7" t="s">
        <v>831</v>
      </c>
      <c r="N3" s="7" t="s">
        <v>832</v>
      </c>
      <c r="O3" s="7" t="s">
        <v>833</v>
      </c>
      <c r="P3" s="7" t="n">
        <v>210</v>
      </c>
      <c r="Q3" s="93" t="n">
        <f aca="false">P3/100</f>
        <v>2.1</v>
      </c>
      <c r="R3" s="7" t="n">
        <v>1</v>
      </c>
      <c r="S3" s="7" t="n">
        <v>0</v>
      </c>
      <c r="T3" s="7" t="n">
        <v>0</v>
      </c>
      <c r="U3" s="7" t="n">
        <v>0</v>
      </c>
      <c r="V3" s="7" t="n">
        <v>0</v>
      </c>
      <c r="W3" s="7" t="n">
        <v>0</v>
      </c>
      <c r="X3" s="7" t="n">
        <v>1</v>
      </c>
      <c r="Y3" s="7" t="s">
        <v>834</v>
      </c>
      <c r="Z3" s="7" t="s">
        <v>835</v>
      </c>
      <c r="AA3" s="7" t="s">
        <v>836</v>
      </c>
      <c r="AB3" s="7" t="s">
        <v>837</v>
      </c>
      <c r="AC3" s="7" t="n">
        <v>0</v>
      </c>
      <c r="AD3" s="7" t="s">
        <v>838</v>
      </c>
      <c r="AE3" s="7" t="s">
        <v>836</v>
      </c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/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/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  <c r="OC3" s="94"/>
      <c r="OD3" s="94"/>
      <c r="OE3" s="94"/>
      <c r="OF3" s="94"/>
      <c r="OG3" s="94"/>
      <c r="OH3" s="94"/>
      <c r="OI3" s="94"/>
      <c r="OJ3" s="94"/>
      <c r="OK3" s="94"/>
      <c r="OL3" s="94"/>
      <c r="OM3" s="94"/>
      <c r="ON3" s="94"/>
      <c r="OO3" s="94"/>
      <c r="OP3" s="94"/>
      <c r="OQ3" s="94"/>
      <c r="OR3" s="94"/>
      <c r="OS3" s="94"/>
      <c r="OT3" s="94"/>
      <c r="OU3" s="94"/>
      <c r="OV3" s="94"/>
      <c r="OW3" s="94"/>
      <c r="OX3" s="94"/>
      <c r="OY3" s="94"/>
      <c r="OZ3" s="94"/>
      <c r="PA3" s="94"/>
      <c r="PB3" s="94"/>
      <c r="PC3" s="94"/>
      <c r="PD3" s="94"/>
      <c r="PE3" s="94"/>
      <c r="PF3" s="94"/>
      <c r="PG3" s="94"/>
      <c r="PH3" s="94"/>
      <c r="PI3" s="94"/>
      <c r="PJ3" s="94"/>
      <c r="PK3" s="94"/>
      <c r="PL3" s="94"/>
      <c r="PM3" s="94"/>
      <c r="PN3" s="94"/>
      <c r="PO3" s="94"/>
      <c r="PP3" s="94"/>
      <c r="PQ3" s="94"/>
      <c r="PR3" s="94"/>
      <c r="PS3" s="94"/>
      <c r="PT3" s="94"/>
      <c r="PU3" s="94"/>
      <c r="PV3" s="94"/>
      <c r="PW3" s="94"/>
      <c r="PX3" s="94"/>
      <c r="PY3" s="94"/>
      <c r="PZ3" s="94"/>
      <c r="QA3" s="94"/>
      <c r="QB3" s="94"/>
      <c r="QC3" s="94"/>
      <c r="QD3" s="94"/>
      <c r="QE3" s="94"/>
      <c r="QF3" s="94"/>
      <c r="QG3" s="94"/>
      <c r="QH3" s="94"/>
      <c r="QI3" s="94"/>
      <c r="QJ3" s="94"/>
      <c r="QK3" s="94"/>
      <c r="QL3" s="94"/>
      <c r="QM3" s="94"/>
      <c r="QN3" s="94"/>
      <c r="QO3" s="94"/>
      <c r="QP3" s="94"/>
      <c r="QQ3" s="94"/>
      <c r="QR3" s="94"/>
      <c r="QS3" s="94"/>
      <c r="QT3" s="94"/>
      <c r="QU3" s="94"/>
      <c r="QV3" s="94"/>
      <c r="QW3" s="94"/>
      <c r="QX3" s="94"/>
      <c r="QY3" s="94"/>
      <c r="QZ3" s="94"/>
      <c r="RA3" s="94"/>
      <c r="RB3" s="94"/>
      <c r="RC3" s="94"/>
      <c r="RD3" s="94"/>
      <c r="RE3" s="94"/>
      <c r="RF3" s="94"/>
      <c r="RG3" s="94"/>
      <c r="RH3" s="94"/>
      <c r="RI3" s="94"/>
      <c r="RJ3" s="94"/>
      <c r="RK3" s="94"/>
      <c r="RL3" s="94"/>
      <c r="RM3" s="94"/>
      <c r="RN3" s="94"/>
      <c r="RO3" s="94"/>
      <c r="RP3" s="94"/>
      <c r="RQ3" s="94"/>
      <c r="RR3" s="94"/>
      <c r="RS3" s="94"/>
      <c r="RT3" s="94"/>
      <c r="RU3" s="94"/>
      <c r="RV3" s="94"/>
      <c r="RW3" s="94"/>
      <c r="RX3" s="94"/>
      <c r="RY3" s="94"/>
      <c r="RZ3" s="94"/>
      <c r="SA3" s="94"/>
      <c r="SB3" s="94"/>
      <c r="SC3" s="94"/>
      <c r="SD3" s="94"/>
      <c r="SE3" s="94"/>
      <c r="SF3" s="94"/>
      <c r="SG3" s="94"/>
      <c r="SH3" s="94"/>
      <c r="SI3" s="94"/>
      <c r="SJ3" s="94"/>
      <c r="SK3" s="94"/>
      <c r="SL3" s="94"/>
      <c r="SM3" s="94"/>
      <c r="SN3" s="94"/>
      <c r="SO3" s="94"/>
      <c r="SP3" s="94"/>
      <c r="SQ3" s="94"/>
      <c r="SR3" s="94"/>
      <c r="SS3" s="94"/>
      <c r="ST3" s="94"/>
      <c r="SU3" s="94"/>
      <c r="SV3" s="94"/>
      <c r="SW3" s="94"/>
      <c r="SX3" s="94"/>
      <c r="SY3" s="94"/>
      <c r="SZ3" s="94"/>
      <c r="TA3" s="94"/>
      <c r="TB3" s="94"/>
      <c r="TC3" s="94"/>
      <c r="TD3" s="94"/>
      <c r="TE3" s="94"/>
      <c r="TF3" s="94"/>
      <c r="TG3" s="94"/>
      <c r="TH3" s="94"/>
      <c r="TI3" s="94"/>
      <c r="TJ3" s="94"/>
      <c r="TK3" s="94"/>
      <c r="TL3" s="94"/>
      <c r="TM3" s="94"/>
      <c r="TN3" s="94"/>
      <c r="TO3" s="94"/>
      <c r="TP3" s="94"/>
      <c r="TQ3" s="94"/>
      <c r="TR3" s="94"/>
      <c r="TS3" s="94"/>
      <c r="TT3" s="94"/>
      <c r="TU3" s="94"/>
      <c r="TV3" s="94"/>
      <c r="TW3" s="94"/>
      <c r="TX3" s="94"/>
      <c r="TY3" s="94"/>
      <c r="TZ3" s="94"/>
      <c r="UA3" s="94"/>
      <c r="UB3" s="94"/>
      <c r="UC3" s="94"/>
      <c r="UD3" s="94"/>
      <c r="UE3" s="94"/>
      <c r="UF3" s="94"/>
      <c r="UG3" s="94"/>
      <c r="UH3" s="94"/>
      <c r="UI3" s="94"/>
      <c r="UJ3" s="94"/>
      <c r="UK3" s="94"/>
      <c r="UL3" s="94"/>
      <c r="UM3" s="94"/>
      <c r="UN3" s="94"/>
      <c r="UO3" s="94"/>
      <c r="UP3" s="94"/>
      <c r="UQ3" s="94"/>
      <c r="UR3" s="94"/>
      <c r="US3" s="94"/>
      <c r="UT3" s="94"/>
      <c r="UU3" s="94"/>
      <c r="UV3" s="94"/>
      <c r="UW3" s="94"/>
      <c r="UX3" s="94"/>
      <c r="UY3" s="94"/>
      <c r="UZ3" s="94"/>
      <c r="VA3" s="94"/>
      <c r="VB3" s="94"/>
      <c r="VC3" s="94"/>
      <c r="VD3" s="94"/>
      <c r="VE3" s="94"/>
      <c r="VF3" s="94"/>
      <c r="VG3" s="94"/>
      <c r="VH3" s="94"/>
      <c r="VI3" s="94"/>
      <c r="VJ3" s="94"/>
      <c r="VK3" s="94"/>
      <c r="VL3" s="94"/>
      <c r="VM3" s="94"/>
      <c r="VN3" s="94"/>
      <c r="VO3" s="94"/>
      <c r="VP3" s="94"/>
      <c r="VQ3" s="94"/>
      <c r="VR3" s="94"/>
      <c r="VS3" s="94"/>
      <c r="VT3" s="94"/>
      <c r="VU3" s="94"/>
      <c r="VV3" s="94"/>
      <c r="VW3" s="94"/>
      <c r="VX3" s="94"/>
      <c r="VY3" s="94"/>
      <c r="VZ3" s="94"/>
      <c r="WA3" s="94"/>
      <c r="WB3" s="94"/>
      <c r="WC3" s="94"/>
      <c r="WD3" s="94"/>
      <c r="WE3" s="94"/>
      <c r="WF3" s="94"/>
      <c r="WG3" s="94"/>
      <c r="WH3" s="94"/>
      <c r="WI3" s="94"/>
      <c r="WJ3" s="94"/>
      <c r="WK3" s="94"/>
      <c r="WL3" s="94"/>
      <c r="WM3" s="94"/>
      <c r="WN3" s="94"/>
      <c r="WO3" s="94"/>
      <c r="WP3" s="94"/>
      <c r="WQ3" s="94"/>
      <c r="WR3" s="94"/>
      <c r="WS3" s="94"/>
      <c r="WT3" s="94"/>
      <c r="WU3" s="94"/>
      <c r="WV3" s="94"/>
      <c r="WW3" s="94"/>
      <c r="WX3" s="94"/>
      <c r="WY3" s="94"/>
      <c r="WZ3" s="94"/>
      <c r="XA3" s="94"/>
      <c r="XB3" s="94"/>
      <c r="XC3" s="94"/>
      <c r="XD3" s="94"/>
      <c r="XE3" s="94"/>
      <c r="XF3" s="94"/>
      <c r="XG3" s="94"/>
      <c r="XH3" s="94"/>
      <c r="XI3" s="94"/>
      <c r="XJ3" s="94"/>
      <c r="XK3" s="94"/>
      <c r="XL3" s="94"/>
      <c r="XM3" s="94"/>
      <c r="XN3" s="94"/>
      <c r="XO3" s="94"/>
      <c r="XP3" s="94"/>
      <c r="XQ3" s="94"/>
      <c r="XR3" s="94"/>
      <c r="XS3" s="94"/>
      <c r="XT3" s="94"/>
      <c r="XU3" s="94"/>
      <c r="XV3" s="94"/>
      <c r="XW3" s="94"/>
      <c r="XX3" s="94"/>
      <c r="XY3" s="94"/>
      <c r="XZ3" s="94"/>
      <c r="YA3" s="94"/>
      <c r="YB3" s="94"/>
      <c r="YC3" s="94"/>
      <c r="YD3" s="94"/>
      <c r="YE3" s="94"/>
      <c r="YF3" s="94"/>
      <c r="YG3" s="94"/>
      <c r="YH3" s="94"/>
      <c r="YI3" s="94"/>
      <c r="YJ3" s="94"/>
      <c r="YK3" s="94"/>
      <c r="YL3" s="94"/>
      <c r="YM3" s="94"/>
      <c r="YN3" s="94"/>
      <c r="YO3" s="94"/>
      <c r="YP3" s="94"/>
      <c r="YQ3" s="94"/>
      <c r="YR3" s="94"/>
      <c r="YS3" s="94"/>
      <c r="YT3" s="94"/>
      <c r="YU3" s="94"/>
      <c r="YV3" s="94"/>
      <c r="YW3" s="94"/>
      <c r="YX3" s="94"/>
      <c r="YY3" s="94"/>
      <c r="YZ3" s="94"/>
      <c r="ZA3" s="94"/>
      <c r="ZB3" s="94"/>
      <c r="ZC3" s="94"/>
      <c r="ZD3" s="94"/>
      <c r="ZE3" s="94"/>
      <c r="ZF3" s="94"/>
      <c r="ZG3" s="94"/>
      <c r="ZH3" s="94"/>
      <c r="ZI3" s="94"/>
      <c r="ZJ3" s="94"/>
      <c r="ZK3" s="94"/>
      <c r="ZL3" s="94"/>
      <c r="ZM3" s="94"/>
      <c r="ZN3" s="94"/>
      <c r="ZO3" s="94"/>
      <c r="ZP3" s="94"/>
      <c r="ZQ3" s="94"/>
      <c r="ZR3" s="94"/>
      <c r="ZS3" s="94"/>
      <c r="ZT3" s="94"/>
      <c r="ZU3" s="94"/>
      <c r="ZV3" s="94"/>
      <c r="ZW3" s="94"/>
      <c r="ZX3" s="94"/>
      <c r="ZY3" s="94"/>
      <c r="ZZ3" s="94"/>
      <c r="AAA3" s="94"/>
      <c r="AAB3" s="94"/>
      <c r="AAC3" s="94"/>
      <c r="AAD3" s="94"/>
      <c r="AAE3" s="94"/>
      <c r="AAF3" s="94"/>
      <c r="AAG3" s="94"/>
      <c r="AAH3" s="94"/>
      <c r="AAI3" s="94"/>
      <c r="AAJ3" s="94"/>
      <c r="AAK3" s="94"/>
      <c r="AAL3" s="94"/>
      <c r="AAM3" s="94"/>
      <c r="AAN3" s="94"/>
      <c r="AAO3" s="94"/>
      <c r="AAP3" s="94"/>
      <c r="AAQ3" s="94"/>
      <c r="AAR3" s="94"/>
      <c r="AAS3" s="94"/>
      <c r="AAT3" s="94"/>
      <c r="AAU3" s="94"/>
      <c r="AAV3" s="94"/>
      <c r="AAW3" s="94"/>
      <c r="AAX3" s="94"/>
      <c r="AAY3" s="94"/>
      <c r="AAZ3" s="94"/>
      <c r="ABA3" s="94"/>
      <c r="ABB3" s="94"/>
      <c r="ABC3" s="94"/>
      <c r="ABD3" s="94"/>
      <c r="ABE3" s="94"/>
      <c r="ABF3" s="94"/>
      <c r="ABG3" s="94"/>
      <c r="ABH3" s="94"/>
      <c r="ABI3" s="94"/>
      <c r="ABJ3" s="94"/>
      <c r="ABK3" s="94"/>
      <c r="ABL3" s="94"/>
      <c r="ABM3" s="94"/>
      <c r="ABN3" s="94"/>
      <c r="ABO3" s="94"/>
      <c r="ABP3" s="94"/>
      <c r="ABQ3" s="94"/>
      <c r="ABR3" s="94"/>
      <c r="ABS3" s="94"/>
      <c r="ABT3" s="94"/>
      <c r="ABU3" s="94"/>
      <c r="ABV3" s="94"/>
      <c r="ABW3" s="94"/>
      <c r="ABX3" s="94"/>
      <c r="ABY3" s="94"/>
      <c r="ABZ3" s="94"/>
      <c r="ACA3" s="94"/>
      <c r="ACB3" s="94"/>
      <c r="ACC3" s="94"/>
      <c r="ACD3" s="94"/>
      <c r="ACE3" s="94"/>
      <c r="ACF3" s="94"/>
      <c r="ACG3" s="94"/>
      <c r="ACH3" s="94"/>
      <c r="ACI3" s="94"/>
      <c r="ACJ3" s="94"/>
      <c r="ACK3" s="94"/>
      <c r="ACL3" s="94"/>
      <c r="ACM3" s="94"/>
      <c r="ACN3" s="94"/>
      <c r="ACO3" s="94"/>
      <c r="ACP3" s="94"/>
      <c r="ACQ3" s="94"/>
      <c r="ACR3" s="94"/>
      <c r="ACS3" s="94"/>
      <c r="ACT3" s="94"/>
      <c r="ACU3" s="94"/>
      <c r="ACV3" s="94"/>
      <c r="ACW3" s="94"/>
      <c r="ACX3" s="94"/>
      <c r="ACY3" s="94"/>
      <c r="ACZ3" s="94"/>
      <c r="ADA3" s="94"/>
      <c r="ADB3" s="94"/>
      <c r="ADC3" s="94"/>
      <c r="ADD3" s="94"/>
      <c r="ADE3" s="94"/>
      <c r="ADF3" s="94"/>
      <c r="ADG3" s="94"/>
      <c r="ADH3" s="94"/>
      <c r="ADI3" s="94"/>
      <c r="ADJ3" s="94"/>
      <c r="ADK3" s="94"/>
      <c r="ADL3" s="94"/>
      <c r="ADM3" s="94"/>
      <c r="ADN3" s="94"/>
      <c r="ADO3" s="94"/>
      <c r="ADP3" s="94"/>
      <c r="ADQ3" s="94"/>
      <c r="ADR3" s="94"/>
      <c r="ADS3" s="94"/>
      <c r="ADT3" s="94"/>
      <c r="ADU3" s="94"/>
      <c r="ADV3" s="94"/>
      <c r="ADW3" s="94"/>
      <c r="ADX3" s="94"/>
      <c r="ADY3" s="94"/>
      <c r="ADZ3" s="94"/>
      <c r="AEA3" s="94"/>
      <c r="AEB3" s="94"/>
      <c r="AEC3" s="94"/>
      <c r="AED3" s="94"/>
      <c r="AEE3" s="94"/>
      <c r="AEF3" s="94"/>
      <c r="AEG3" s="94"/>
      <c r="AEH3" s="94"/>
      <c r="AEI3" s="94"/>
      <c r="AEJ3" s="94"/>
      <c r="AEK3" s="94"/>
      <c r="AEL3" s="94"/>
      <c r="AEM3" s="94"/>
      <c r="AEN3" s="94"/>
      <c r="AEO3" s="94"/>
      <c r="AEP3" s="94"/>
      <c r="AEQ3" s="94"/>
      <c r="AER3" s="94"/>
      <c r="AES3" s="94"/>
      <c r="AET3" s="94"/>
      <c r="AEU3" s="94"/>
      <c r="AEV3" s="94"/>
      <c r="AEW3" s="94"/>
      <c r="AEX3" s="94"/>
      <c r="AEY3" s="94"/>
      <c r="AEZ3" s="94"/>
      <c r="AFA3" s="94"/>
      <c r="AFB3" s="94"/>
      <c r="AFC3" s="94"/>
      <c r="AFD3" s="94"/>
      <c r="AFE3" s="94"/>
      <c r="AFF3" s="94"/>
      <c r="AFG3" s="94"/>
      <c r="AFH3" s="94"/>
      <c r="AFI3" s="94"/>
      <c r="AFJ3" s="94"/>
      <c r="AFK3" s="94"/>
      <c r="AFL3" s="94"/>
      <c r="AFM3" s="94"/>
      <c r="AFN3" s="94"/>
      <c r="AFO3" s="94"/>
      <c r="AFP3" s="94"/>
      <c r="AFQ3" s="94"/>
      <c r="AFR3" s="94"/>
      <c r="AFS3" s="94"/>
      <c r="AFT3" s="94"/>
      <c r="AFU3" s="94"/>
      <c r="AFV3" s="94"/>
      <c r="AFW3" s="94"/>
      <c r="AFX3" s="94"/>
      <c r="AFY3" s="94"/>
      <c r="AFZ3" s="94"/>
      <c r="AGA3" s="94"/>
      <c r="AGB3" s="94"/>
      <c r="AGC3" s="94"/>
      <c r="AGD3" s="94"/>
      <c r="AGE3" s="94"/>
      <c r="AGF3" s="94"/>
      <c r="AGG3" s="94"/>
      <c r="AGH3" s="94"/>
      <c r="AGI3" s="94"/>
      <c r="AGJ3" s="94"/>
      <c r="AGK3" s="94"/>
      <c r="AGL3" s="94"/>
      <c r="AGM3" s="94"/>
      <c r="AGN3" s="94"/>
      <c r="AGO3" s="94"/>
      <c r="AGP3" s="94"/>
      <c r="AGQ3" s="94"/>
      <c r="AGR3" s="94"/>
      <c r="AGS3" s="94"/>
      <c r="AGT3" s="94"/>
      <c r="AGU3" s="94"/>
      <c r="AGV3" s="94"/>
      <c r="AGW3" s="94"/>
      <c r="AGX3" s="94"/>
      <c r="AGY3" s="94"/>
      <c r="AGZ3" s="94"/>
      <c r="AHA3" s="94"/>
      <c r="AHB3" s="94"/>
      <c r="AHC3" s="94"/>
      <c r="AHD3" s="94"/>
      <c r="AHE3" s="94"/>
      <c r="AHF3" s="94"/>
      <c r="AHG3" s="94"/>
      <c r="AHH3" s="94"/>
      <c r="AHI3" s="94"/>
      <c r="AHJ3" s="94"/>
      <c r="AHK3" s="94"/>
      <c r="AHL3" s="94"/>
      <c r="AHM3" s="94"/>
      <c r="AHN3" s="94"/>
      <c r="AHO3" s="94"/>
      <c r="AHP3" s="94"/>
      <c r="AHQ3" s="94"/>
      <c r="AHR3" s="94"/>
      <c r="AHS3" s="94"/>
      <c r="AHT3" s="94"/>
      <c r="AHU3" s="94"/>
      <c r="AHV3" s="94"/>
      <c r="AHW3" s="94"/>
      <c r="AHX3" s="94"/>
      <c r="AHY3" s="94"/>
      <c r="AHZ3" s="94"/>
      <c r="AIA3" s="94"/>
      <c r="AIB3" s="94"/>
      <c r="AIC3" s="94"/>
      <c r="AID3" s="94"/>
      <c r="AIE3" s="94"/>
      <c r="AIF3" s="94"/>
      <c r="AIG3" s="94"/>
      <c r="AIH3" s="94"/>
      <c r="AII3" s="94"/>
      <c r="AIJ3" s="94"/>
      <c r="AIK3" s="94"/>
      <c r="AIL3" s="94"/>
      <c r="AIM3" s="94"/>
      <c r="AIN3" s="94"/>
      <c r="AIO3" s="94"/>
      <c r="AIP3" s="94"/>
      <c r="AIQ3" s="94"/>
      <c r="AIR3" s="94"/>
      <c r="AIS3" s="94"/>
      <c r="AIT3" s="94"/>
      <c r="AIU3" s="94"/>
      <c r="AIV3" s="94"/>
      <c r="AIW3" s="94"/>
      <c r="AIX3" s="94"/>
      <c r="AIY3" s="94"/>
      <c r="AIZ3" s="94"/>
      <c r="AJA3" s="94"/>
      <c r="AJB3" s="94"/>
      <c r="AJC3" s="94"/>
      <c r="AJD3" s="94"/>
      <c r="AJE3" s="94"/>
      <c r="AJF3" s="94"/>
      <c r="AJG3" s="94"/>
      <c r="AJH3" s="94"/>
      <c r="AJI3" s="94"/>
      <c r="AJJ3" s="94"/>
      <c r="AJK3" s="94"/>
      <c r="AJL3" s="94"/>
      <c r="AJM3" s="94"/>
      <c r="AJN3" s="94"/>
      <c r="AJO3" s="94"/>
      <c r="AJP3" s="94"/>
      <c r="AJQ3" s="94"/>
      <c r="AJR3" s="94"/>
      <c r="AJS3" s="94"/>
      <c r="AJT3" s="94"/>
      <c r="AJU3" s="94"/>
      <c r="AJV3" s="94"/>
      <c r="AJW3" s="94"/>
      <c r="AJX3" s="94"/>
      <c r="AJY3" s="94"/>
      <c r="AJZ3" s="94"/>
      <c r="AKA3" s="94"/>
      <c r="AKB3" s="94"/>
      <c r="AKC3" s="94"/>
      <c r="AKD3" s="94"/>
      <c r="AKE3" s="94"/>
      <c r="AKF3" s="94"/>
      <c r="AKG3" s="94"/>
      <c r="AKH3" s="94"/>
    </row>
    <row r="4" customFormat="false" ht="12.75" hidden="false" customHeight="true" outlineLevel="0" collapsed="false">
      <c r="A4" s="100" t="s">
        <v>831</v>
      </c>
      <c r="B4" s="101" t="n">
        <v>1001</v>
      </c>
      <c r="C4" s="102" t="n">
        <f aca="false">VLOOKUP(B4,$L$3:$Q$1430,6,0)</f>
        <v>2.3</v>
      </c>
      <c r="D4" s="101" t="n">
        <v>1051</v>
      </c>
      <c r="E4" s="102" t="n">
        <f aca="false">VLOOKUP(D4,$L$3:$Q$1430,6,0)</f>
        <v>2</v>
      </c>
      <c r="F4" s="92"/>
      <c r="G4" s="93"/>
      <c r="H4" s="92"/>
      <c r="J4" s="7"/>
      <c r="L4" s="7" t="n">
        <v>2</v>
      </c>
      <c r="M4" s="7" t="s">
        <v>839</v>
      </c>
      <c r="N4" s="7" t="s">
        <v>832</v>
      </c>
      <c r="O4" s="7" t="s">
        <v>833</v>
      </c>
      <c r="P4" s="7" t="n">
        <v>210</v>
      </c>
      <c r="Q4" s="93" t="n">
        <f aca="false">P4/100</f>
        <v>2.1</v>
      </c>
      <c r="R4" s="7" t="n">
        <v>1</v>
      </c>
      <c r="S4" s="7" t="n">
        <v>0</v>
      </c>
      <c r="T4" s="7" t="n">
        <v>0</v>
      </c>
      <c r="U4" s="7" t="n">
        <v>0</v>
      </c>
      <c r="V4" s="7" t="n">
        <v>0</v>
      </c>
      <c r="W4" s="7" t="n">
        <v>0</v>
      </c>
      <c r="X4" s="7" t="n">
        <v>1</v>
      </c>
      <c r="Y4" s="7" t="s">
        <v>834</v>
      </c>
      <c r="Z4" s="7" t="s">
        <v>835</v>
      </c>
      <c r="AA4" s="7" t="s">
        <v>836</v>
      </c>
      <c r="AB4" s="7" t="s">
        <v>837</v>
      </c>
      <c r="AC4" s="7" t="n">
        <v>0</v>
      </c>
      <c r="AD4" s="7" t="s">
        <v>838</v>
      </c>
      <c r="AE4" s="7" t="s">
        <v>836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94"/>
      <c r="QZ4" s="94"/>
      <c r="RA4" s="94"/>
      <c r="RB4" s="94"/>
      <c r="RC4" s="94"/>
      <c r="RD4" s="94"/>
      <c r="RE4" s="94"/>
      <c r="RF4" s="94"/>
      <c r="RG4" s="94"/>
      <c r="RH4" s="94"/>
      <c r="RI4" s="94"/>
      <c r="RJ4" s="94"/>
      <c r="RK4" s="94"/>
      <c r="RL4" s="94"/>
      <c r="RM4" s="94"/>
      <c r="RN4" s="94"/>
      <c r="RO4" s="94"/>
      <c r="RP4" s="94"/>
      <c r="RQ4" s="94"/>
      <c r="RR4" s="94"/>
      <c r="RS4" s="94"/>
      <c r="RT4" s="94"/>
      <c r="RU4" s="94"/>
      <c r="RV4" s="94"/>
      <c r="RW4" s="94"/>
      <c r="RX4" s="94"/>
      <c r="RY4" s="94"/>
      <c r="RZ4" s="94"/>
      <c r="SA4" s="94"/>
      <c r="SB4" s="94"/>
      <c r="SC4" s="94"/>
      <c r="SD4" s="94"/>
      <c r="SE4" s="94"/>
      <c r="SF4" s="94"/>
      <c r="SG4" s="94"/>
      <c r="SH4" s="94"/>
      <c r="SI4" s="94"/>
      <c r="SJ4" s="94"/>
      <c r="SK4" s="94"/>
      <c r="SL4" s="94"/>
      <c r="SM4" s="94"/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94"/>
      <c r="UC4" s="94"/>
      <c r="UD4" s="94"/>
      <c r="UE4" s="94"/>
      <c r="UF4" s="94"/>
      <c r="UG4" s="94"/>
      <c r="UH4" s="94"/>
      <c r="UI4" s="94"/>
      <c r="UJ4" s="94"/>
      <c r="UK4" s="94"/>
      <c r="UL4" s="94"/>
      <c r="UM4" s="94"/>
      <c r="UN4" s="94"/>
      <c r="UO4" s="94"/>
      <c r="UP4" s="94"/>
      <c r="UQ4" s="94"/>
      <c r="UR4" s="94"/>
      <c r="US4" s="94"/>
      <c r="UT4" s="94"/>
      <c r="UU4" s="94"/>
      <c r="UV4" s="94"/>
      <c r="UW4" s="94"/>
      <c r="UX4" s="94"/>
      <c r="UY4" s="94"/>
      <c r="UZ4" s="94"/>
      <c r="VA4" s="94"/>
      <c r="VB4" s="94"/>
      <c r="VC4" s="94"/>
      <c r="VD4" s="94"/>
      <c r="VE4" s="94"/>
      <c r="VF4" s="94"/>
      <c r="VG4" s="94"/>
      <c r="VH4" s="94"/>
      <c r="VI4" s="94"/>
      <c r="VJ4" s="94"/>
      <c r="VK4" s="94"/>
      <c r="VL4" s="94"/>
      <c r="VM4" s="94"/>
      <c r="VN4" s="94"/>
      <c r="VO4" s="94"/>
      <c r="VP4" s="94"/>
      <c r="VQ4" s="94"/>
      <c r="VR4" s="94"/>
      <c r="VS4" s="94"/>
      <c r="VT4" s="94"/>
      <c r="VU4" s="94"/>
      <c r="VV4" s="94"/>
      <c r="VW4" s="94"/>
      <c r="VX4" s="94"/>
      <c r="VY4" s="94"/>
      <c r="VZ4" s="94"/>
      <c r="WA4" s="94"/>
      <c r="WB4" s="94"/>
      <c r="WC4" s="94"/>
      <c r="WD4" s="94"/>
      <c r="WE4" s="94"/>
      <c r="WF4" s="94"/>
      <c r="WG4" s="94"/>
      <c r="WH4" s="94"/>
      <c r="WI4" s="94"/>
      <c r="WJ4" s="94"/>
      <c r="WK4" s="94"/>
      <c r="WL4" s="94"/>
      <c r="WM4" s="94"/>
      <c r="WN4" s="94"/>
      <c r="WO4" s="94"/>
      <c r="WP4" s="94"/>
      <c r="WQ4" s="94"/>
      <c r="WR4" s="94"/>
      <c r="WS4" s="94"/>
      <c r="WT4" s="94"/>
      <c r="WU4" s="94"/>
      <c r="WV4" s="94"/>
      <c r="WW4" s="94"/>
      <c r="WX4" s="94"/>
      <c r="WY4" s="94"/>
      <c r="WZ4" s="94"/>
      <c r="XA4" s="94"/>
      <c r="XB4" s="94"/>
      <c r="XC4" s="94"/>
      <c r="XD4" s="94"/>
      <c r="XE4" s="94"/>
      <c r="XF4" s="94"/>
      <c r="XG4" s="94"/>
      <c r="XH4" s="94"/>
      <c r="XI4" s="94"/>
      <c r="XJ4" s="94"/>
      <c r="XK4" s="94"/>
      <c r="XL4" s="94"/>
      <c r="XM4" s="94"/>
      <c r="XN4" s="94"/>
      <c r="XO4" s="94"/>
      <c r="XP4" s="94"/>
      <c r="XQ4" s="94"/>
      <c r="XR4" s="94"/>
      <c r="XS4" s="94"/>
      <c r="XT4" s="94"/>
      <c r="XU4" s="94"/>
      <c r="XV4" s="94"/>
      <c r="XW4" s="94"/>
      <c r="XX4" s="94"/>
      <c r="XY4" s="94"/>
      <c r="XZ4" s="94"/>
      <c r="YA4" s="94"/>
      <c r="YB4" s="94"/>
      <c r="YC4" s="94"/>
      <c r="YD4" s="94"/>
      <c r="YE4" s="94"/>
      <c r="YF4" s="94"/>
      <c r="YG4" s="94"/>
      <c r="YH4" s="94"/>
      <c r="YI4" s="94"/>
      <c r="YJ4" s="94"/>
      <c r="YK4" s="94"/>
      <c r="YL4" s="94"/>
      <c r="YM4" s="94"/>
      <c r="YN4" s="94"/>
      <c r="YO4" s="94"/>
      <c r="YP4" s="94"/>
      <c r="YQ4" s="94"/>
      <c r="YR4" s="94"/>
      <c r="YS4" s="94"/>
      <c r="YT4" s="94"/>
      <c r="YU4" s="94"/>
      <c r="YV4" s="94"/>
      <c r="YW4" s="94"/>
      <c r="YX4" s="94"/>
      <c r="YY4" s="94"/>
      <c r="YZ4" s="94"/>
      <c r="ZA4" s="94"/>
      <c r="ZB4" s="94"/>
      <c r="ZC4" s="94"/>
      <c r="ZD4" s="94"/>
      <c r="ZE4" s="94"/>
      <c r="ZF4" s="94"/>
      <c r="ZG4" s="94"/>
      <c r="ZH4" s="94"/>
      <c r="ZI4" s="94"/>
      <c r="ZJ4" s="94"/>
      <c r="ZK4" s="94"/>
      <c r="ZL4" s="94"/>
      <c r="ZM4" s="94"/>
      <c r="ZN4" s="94"/>
      <c r="ZO4" s="94"/>
      <c r="ZP4" s="94"/>
      <c r="ZQ4" s="94"/>
      <c r="ZR4" s="94"/>
      <c r="ZS4" s="94"/>
      <c r="ZT4" s="94"/>
      <c r="ZU4" s="94"/>
      <c r="ZV4" s="94"/>
      <c r="ZW4" s="94"/>
      <c r="ZX4" s="94"/>
      <c r="ZY4" s="94"/>
      <c r="ZZ4" s="94"/>
      <c r="AAA4" s="94"/>
      <c r="AAB4" s="94"/>
      <c r="AAC4" s="94"/>
      <c r="AAD4" s="94"/>
      <c r="AAE4" s="94"/>
      <c r="AAF4" s="94"/>
      <c r="AAG4" s="94"/>
      <c r="AAH4" s="94"/>
      <c r="AAI4" s="94"/>
      <c r="AAJ4" s="94"/>
      <c r="AAK4" s="94"/>
      <c r="AAL4" s="94"/>
      <c r="AAM4" s="94"/>
      <c r="AAN4" s="94"/>
      <c r="AAO4" s="94"/>
      <c r="AAP4" s="94"/>
      <c r="AAQ4" s="94"/>
      <c r="AAR4" s="94"/>
      <c r="AAS4" s="94"/>
      <c r="AAT4" s="94"/>
      <c r="AAU4" s="94"/>
      <c r="AAV4" s="94"/>
      <c r="AAW4" s="94"/>
      <c r="AAX4" s="94"/>
      <c r="AAY4" s="94"/>
      <c r="AAZ4" s="94"/>
      <c r="ABA4" s="94"/>
      <c r="ABB4" s="94"/>
      <c r="ABC4" s="94"/>
      <c r="ABD4" s="94"/>
      <c r="ABE4" s="94"/>
      <c r="ABF4" s="94"/>
      <c r="ABG4" s="94"/>
      <c r="ABH4" s="94"/>
      <c r="ABI4" s="94"/>
      <c r="ABJ4" s="94"/>
      <c r="ABK4" s="94"/>
      <c r="ABL4" s="94"/>
      <c r="ABM4" s="94"/>
      <c r="ABN4" s="94"/>
      <c r="ABO4" s="94"/>
      <c r="ABP4" s="94"/>
      <c r="ABQ4" s="94"/>
      <c r="ABR4" s="94"/>
      <c r="ABS4" s="94"/>
      <c r="ABT4" s="94"/>
      <c r="ABU4" s="94"/>
      <c r="ABV4" s="94"/>
      <c r="ABW4" s="94"/>
      <c r="ABX4" s="94"/>
      <c r="ABY4" s="94"/>
      <c r="ABZ4" s="94"/>
      <c r="ACA4" s="94"/>
      <c r="ACB4" s="94"/>
      <c r="ACC4" s="94"/>
      <c r="ACD4" s="94"/>
      <c r="ACE4" s="94"/>
      <c r="ACF4" s="94"/>
      <c r="ACG4" s="94"/>
      <c r="ACH4" s="94"/>
      <c r="ACI4" s="94"/>
      <c r="ACJ4" s="94"/>
      <c r="ACK4" s="94"/>
      <c r="ACL4" s="94"/>
      <c r="ACM4" s="94"/>
      <c r="ACN4" s="94"/>
      <c r="ACO4" s="94"/>
      <c r="ACP4" s="94"/>
      <c r="ACQ4" s="94"/>
      <c r="ACR4" s="94"/>
      <c r="ACS4" s="94"/>
      <c r="ACT4" s="94"/>
      <c r="ACU4" s="94"/>
      <c r="ACV4" s="94"/>
      <c r="ACW4" s="94"/>
      <c r="ACX4" s="94"/>
      <c r="ACY4" s="94"/>
      <c r="ACZ4" s="94"/>
      <c r="ADA4" s="94"/>
      <c r="ADB4" s="94"/>
      <c r="ADC4" s="94"/>
      <c r="ADD4" s="94"/>
      <c r="ADE4" s="94"/>
      <c r="ADF4" s="94"/>
      <c r="ADG4" s="94"/>
      <c r="ADH4" s="94"/>
      <c r="ADI4" s="94"/>
      <c r="ADJ4" s="94"/>
      <c r="ADK4" s="94"/>
      <c r="ADL4" s="94"/>
      <c r="ADM4" s="94"/>
      <c r="ADN4" s="94"/>
      <c r="ADO4" s="94"/>
      <c r="ADP4" s="94"/>
      <c r="ADQ4" s="94"/>
      <c r="ADR4" s="94"/>
      <c r="ADS4" s="94"/>
      <c r="ADT4" s="94"/>
      <c r="ADU4" s="94"/>
      <c r="ADV4" s="94"/>
      <c r="ADW4" s="94"/>
      <c r="ADX4" s="94"/>
      <c r="ADY4" s="94"/>
      <c r="ADZ4" s="94"/>
      <c r="AEA4" s="94"/>
      <c r="AEB4" s="94"/>
      <c r="AEC4" s="94"/>
      <c r="AED4" s="94"/>
      <c r="AEE4" s="94"/>
      <c r="AEF4" s="94"/>
      <c r="AEG4" s="94"/>
      <c r="AEH4" s="94"/>
      <c r="AEI4" s="94"/>
      <c r="AEJ4" s="94"/>
      <c r="AEK4" s="94"/>
      <c r="AEL4" s="94"/>
      <c r="AEM4" s="94"/>
      <c r="AEN4" s="94"/>
      <c r="AEO4" s="94"/>
      <c r="AEP4" s="94"/>
      <c r="AEQ4" s="94"/>
      <c r="AER4" s="94"/>
      <c r="AES4" s="94"/>
      <c r="AET4" s="94"/>
      <c r="AEU4" s="94"/>
      <c r="AEV4" s="94"/>
      <c r="AEW4" s="94"/>
      <c r="AEX4" s="94"/>
      <c r="AEY4" s="94"/>
      <c r="AEZ4" s="94"/>
      <c r="AFA4" s="94"/>
      <c r="AFB4" s="94"/>
      <c r="AFC4" s="94"/>
      <c r="AFD4" s="94"/>
      <c r="AFE4" s="94"/>
      <c r="AFF4" s="94"/>
      <c r="AFG4" s="94"/>
      <c r="AFH4" s="94"/>
      <c r="AFI4" s="94"/>
      <c r="AFJ4" s="94"/>
      <c r="AFK4" s="94"/>
      <c r="AFL4" s="94"/>
      <c r="AFM4" s="94"/>
      <c r="AFN4" s="94"/>
      <c r="AFO4" s="94"/>
      <c r="AFP4" s="94"/>
      <c r="AFQ4" s="94"/>
      <c r="AFR4" s="94"/>
      <c r="AFS4" s="94"/>
      <c r="AFT4" s="94"/>
      <c r="AFU4" s="94"/>
      <c r="AFV4" s="94"/>
      <c r="AFW4" s="94"/>
      <c r="AFX4" s="94"/>
      <c r="AFY4" s="94"/>
      <c r="AFZ4" s="94"/>
      <c r="AGA4" s="94"/>
      <c r="AGB4" s="94"/>
      <c r="AGC4" s="94"/>
      <c r="AGD4" s="94"/>
      <c r="AGE4" s="94"/>
      <c r="AGF4" s="94"/>
      <c r="AGG4" s="94"/>
      <c r="AGH4" s="94"/>
      <c r="AGI4" s="94"/>
      <c r="AGJ4" s="94"/>
      <c r="AGK4" s="94"/>
      <c r="AGL4" s="94"/>
      <c r="AGM4" s="94"/>
      <c r="AGN4" s="94"/>
      <c r="AGO4" s="94"/>
      <c r="AGP4" s="94"/>
      <c r="AGQ4" s="94"/>
      <c r="AGR4" s="94"/>
      <c r="AGS4" s="94"/>
      <c r="AGT4" s="94"/>
      <c r="AGU4" s="94"/>
      <c r="AGV4" s="94"/>
      <c r="AGW4" s="94"/>
      <c r="AGX4" s="94"/>
      <c r="AGY4" s="94"/>
      <c r="AGZ4" s="94"/>
      <c r="AHA4" s="94"/>
      <c r="AHB4" s="94"/>
      <c r="AHC4" s="94"/>
      <c r="AHD4" s="94"/>
      <c r="AHE4" s="94"/>
      <c r="AHF4" s="94"/>
      <c r="AHG4" s="94"/>
      <c r="AHH4" s="94"/>
      <c r="AHI4" s="94"/>
      <c r="AHJ4" s="94"/>
      <c r="AHK4" s="94"/>
      <c r="AHL4" s="94"/>
      <c r="AHM4" s="94"/>
      <c r="AHN4" s="94"/>
      <c r="AHO4" s="94"/>
      <c r="AHP4" s="94"/>
      <c r="AHQ4" s="94"/>
      <c r="AHR4" s="94"/>
      <c r="AHS4" s="94"/>
      <c r="AHT4" s="94"/>
      <c r="AHU4" s="94"/>
      <c r="AHV4" s="94"/>
      <c r="AHW4" s="94"/>
      <c r="AHX4" s="94"/>
      <c r="AHY4" s="94"/>
      <c r="AHZ4" s="94"/>
      <c r="AIA4" s="94"/>
      <c r="AIB4" s="94"/>
      <c r="AIC4" s="94"/>
      <c r="AID4" s="94"/>
      <c r="AIE4" s="94"/>
      <c r="AIF4" s="94"/>
      <c r="AIG4" s="94"/>
      <c r="AIH4" s="94"/>
      <c r="AII4" s="94"/>
      <c r="AIJ4" s="94"/>
      <c r="AIK4" s="94"/>
      <c r="AIL4" s="94"/>
      <c r="AIM4" s="94"/>
      <c r="AIN4" s="94"/>
      <c r="AIO4" s="94"/>
      <c r="AIP4" s="94"/>
      <c r="AIQ4" s="94"/>
      <c r="AIR4" s="94"/>
      <c r="AIS4" s="94"/>
      <c r="AIT4" s="94"/>
      <c r="AIU4" s="94"/>
      <c r="AIV4" s="94"/>
      <c r="AIW4" s="94"/>
      <c r="AIX4" s="94"/>
      <c r="AIY4" s="94"/>
      <c r="AIZ4" s="94"/>
      <c r="AJA4" s="94"/>
      <c r="AJB4" s="94"/>
      <c r="AJC4" s="94"/>
      <c r="AJD4" s="94"/>
      <c r="AJE4" s="94"/>
      <c r="AJF4" s="94"/>
      <c r="AJG4" s="94"/>
      <c r="AJH4" s="94"/>
      <c r="AJI4" s="94"/>
      <c r="AJJ4" s="94"/>
      <c r="AJK4" s="94"/>
      <c r="AJL4" s="94"/>
      <c r="AJM4" s="94"/>
      <c r="AJN4" s="94"/>
      <c r="AJO4" s="94"/>
      <c r="AJP4" s="94"/>
      <c r="AJQ4" s="94"/>
      <c r="AJR4" s="94"/>
      <c r="AJS4" s="94"/>
      <c r="AJT4" s="94"/>
      <c r="AJU4" s="94"/>
      <c r="AJV4" s="94"/>
      <c r="AJW4" s="94"/>
      <c r="AJX4" s="94"/>
      <c r="AJY4" s="94"/>
      <c r="AJZ4" s="94"/>
      <c r="AKA4" s="94"/>
      <c r="AKB4" s="94"/>
      <c r="AKC4" s="94"/>
      <c r="AKD4" s="94"/>
      <c r="AKE4" s="94"/>
      <c r="AKF4" s="94"/>
      <c r="AKG4" s="94"/>
      <c r="AKH4" s="94"/>
    </row>
    <row r="5" customFormat="false" ht="12.75" hidden="false" customHeight="true" outlineLevel="0" collapsed="false">
      <c r="A5" s="100" t="s">
        <v>839</v>
      </c>
      <c r="B5" s="101" t="n">
        <v>1002</v>
      </c>
      <c r="C5" s="102" t="n">
        <f aca="false">VLOOKUP(B5,$L$3:$Q$1430,6,0)</f>
        <v>2.3</v>
      </c>
      <c r="D5" s="101" t="n">
        <v>1052</v>
      </c>
      <c r="E5" s="102" t="n">
        <f aca="false">VLOOKUP(D5,$L$3:$Q$1430,6,0)</f>
        <v>2</v>
      </c>
      <c r="F5" s="92"/>
      <c r="G5" s="93"/>
      <c r="H5" s="92"/>
      <c r="J5" s="7"/>
      <c r="L5" s="7" t="n">
        <v>3</v>
      </c>
      <c r="M5" s="7" t="s">
        <v>840</v>
      </c>
      <c r="N5" s="7" t="s">
        <v>832</v>
      </c>
      <c r="O5" s="7" t="s">
        <v>833</v>
      </c>
      <c r="P5" s="7" t="n">
        <v>210</v>
      </c>
      <c r="Q5" s="93" t="n">
        <f aca="false">P5/100</f>
        <v>2.1</v>
      </c>
      <c r="R5" s="7" t="n">
        <v>1</v>
      </c>
      <c r="S5" s="7" t="n">
        <v>0</v>
      </c>
      <c r="T5" s="7" t="n">
        <v>0</v>
      </c>
      <c r="U5" s="7" t="n">
        <v>0</v>
      </c>
      <c r="V5" s="7" t="n">
        <v>0</v>
      </c>
      <c r="W5" s="7" t="n">
        <v>0</v>
      </c>
      <c r="X5" s="7" t="n">
        <v>1</v>
      </c>
      <c r="Y5" s="7" t="s">
        <v>834</v>
      </c>
      <c r="Z5" s="7" t="s">
        <v>835</v>
      </c>
      <c r="AA5" s="7" t="s">
        <v>836</v>
      </c>
      <c r="AB5" s="7" t="s">
        <v>837</v>
      </c>
      <c r="AC5" s="7" t="n">
        <v>0</v>
      </c>
      <c r="AD5" s="7" t="s">
        <v>838</v>
      </c>
      <c r="AE5" s="7" t="s">
        <v>836</v>
      </c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4"/>
      <c r="OY5" s="94"/>
      <c r="OZ5" s="94"/>
      <c r="PA5" s="94"/>
      <c r="PB5" s="94"/>
      <c r="PC5" s="94"/>
      <c r="PD5" s="94"/>
      <c r="PE5" s="94"/>
      <c r="PF5" s="94"/>
      <c r="PG5" s="94"/>
      <c r="PH5" s="94"/>
      <c r="PI5" s="94"/>
      <c r="PJ5" s="94"/>
      <c r="PK5" s="94"/>
      <c r="PL5" s="94"/>
      <c r="PM5" s="94"/>
      <c r="PN5" s="94"/>
      <c r="PO5" s="94"/>
      <c r="PP5" s="94"/>
      <c r="PQ5" s="94"/>
      <c r="PR5" s="94"/>
      <c r="PS5" s="94"/>
      <c r="PT5" s="94"/>
      <c r="PU5" s="94"/>
      <c r="PV5" s="94"/>
      <c r="PW5" s="94"/>
      <c r="PX5" s="94"/>
      <c r="PY5" s="94"/>
      <c r="PZ5" s="94"/>
      <c r="QA5" s="94"/>
      <c r="QB5" s="94"/>
      <c r="QC5" s="94"/>
      <c r="QD5" s="94"/>
      <c r="QE5" s="94"/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4"/>
      <c r="VV5" s="94"/>
      <c r="VW5" s="94"/>
      <c r="VX5" s="94"/>
      <c r="VY5" s="94"/>
      <c r="VZ5" s="94"/>
      <c r="WA5" s="94"/>
      <c r="WB5" s="94"/>
      <c r="WC5" s="94"/>
      <c r="WD5" s="94"/>
      <c r="WE5" s="94"/>
      <c r="WF5" s="94"/>
      <c r="WG5" s="94"/>
      <c r="WH5" s="94"/>
      <c r="WI5" s="94"/>
      <c r="WJ5" s="94"/>
      <c r="WK5" s="94"/>
      <c r="WL5" s="94"/>
      <c r="WM5" s="94"/>
      <c r="WN5" s="94"/>
      <c r="WO5" s="94"/>
      <c r="WP5" s="94"/>
      <c r="WQ5" s="94"/>
      <c r="WR5" s="94"/>
      <c r="WS5" s="94"/>
      <c r="WT5" s="94"/>
      <c r="WU5" s="94"/>
      <c r="WV5" s="94"/>
      <c r="WW5" s="94"/>
      <c r="WX5" s="94"/>
      <c r="WY5" s="94"/>
      <c r="WZ5" s="94"/>
      <c r="XA5" s="94"/>
      <c r="XB5" s="94"/>
      <c r="XC5" s="94"/>
      <c r="XD5" s="94"/>
      <c r="XE5" s="94"/>
      <c r="XF5" s="94"/>
      <c r="XG5" s="94"/>
      <c r="XH5" s="94"/>
      <c r="XI5" s="94"/>
      <c r="XJ5" s="94"/>
      <c r="XK5" s="94"/>
      <c r="XL5" s="94"/>
      <c r="XM5" s="94"/>
      <c r="XN5" s="94"/>
      <c r="XO5" s="94"/>
      <c r="XP5" s="94"/>
      <c r="XQ5" s="94"/>
      <c r="XR5" s="94"/>
      <c r="XS5" s="94"/>
      <c r="XT5" s="94"/>
      <c r="XU5" s="94"/>
      <c r="XV5" s="94"/>
      <c r="XW5" s="94"/>
      <c r="XX5" s="94"/>
      <c r="XY5" s="94"/>
      <c r="XZ5" s="94"/>
      <c r="YA5" s="94"/>
      <c r="YB5" s="94"/>
      <c r="YC5" s="94"/>
      <c r="YD5" s="94"/>
      <c r="YE5" s="94"/>
      <c r="YF5" s="94"/>
      <c r="YG5" s="94"/>
      <c r="YH5" s="94"/>
      <c r="YI5" s="94"/>
      <c r="YJ5" s="94"/>
      <c r="YK5" s="94"/>
      <c r="YL5" s="94"/>
      <c r="YM5" s="94"/>
      <c r="YN5" s="94"/>
      <c r="YO5" s="94"/>
      <c r="YP5" s="94"/>
      <c r="YQ5" s="94"/>
      <c r="YR5" s="94"/>
      <c r="YS5" s="94"/>
      <c r="YT5" s="94"/>
      <c r="YU5" s="94"/>
      <c r="YV5" s="94"/>
      <c r="YW5" s="94"/>
      <c r="YX5" s="94"/>
      <c r="YY5" s="94"/>
      <c r="YZ5" s="94"/>
      <c r="ZA5" s="94"/>
      <c r="ZB5" s="94"/>
      <c r="ZC5" s="94"/>
      <c r="ZD5" s="94"/>
      <c r="ZE5" s="94"/>
      <c r="ZF5" s="94"/>
      <c r="ZG5" s="94"/>
      <c r="ZH5" s="94"/>
      <c r="ZI5" s="94"/>
      <c r="ZJ5" s="94"/>
      <c r="ZK5" s="94"/>
      <c r="ZL5" s="94"/>
      <c r="ZM5" s="94"/>
      <c r="ZN5" s="94"/>
      <c r="ZO5" s="94"/>
      <c r="ZP5" s="94"/>
      <c r="ZQ5" s="94"/>
      <c r="ZR5" s="94"/>
      <c r="ZS5" s="94"/>
      <c r="ZT5" s="94"/>
      <c r="ZU5" s="94"/>
      <c r="ZV5" s="94"/>
      <c r="ZW5" s="94"/>
      <c r="ZX5" s="94"/>
      <c r="ZY5" s="94"/>
      <c r="ZZ5" s="94"/>
      <c r="AAA5" s="94"/>
      <c r="AAB5" s="94"/>
      <c r="AAC5" s="94"/>
      <c r="AAD5" s="94"/>
      <c r="AAE5" s="94"/>
      <c r="AAF5" s="94"/>
      <c r="AAG5" s="94"/>
      <c r="AAH5" s="94"/>
      <c r="AAI5" s="94"/>
      <c r="AAJ5" s="94"/>
      <c r="AAK5" s="94"/>
      <c r="AAL5" s="94"/>
      <c r="AAM5" s="94"/>
      <c r="AAN5" s="94"/>
      <c r="AAO5" s="94"/>
      <c r="AAP5" s="94"/>
      <c r="AAQ5" s="94"/>
      <c r="AAR5" s="94"/>
      <c r="AAS5" s="94"/>
      <c r="AAT5" s="94"/>
      <c r="AAU5" s="94"/>
      <c r="AAV5" s="94"/>
      <c r="AAW5" s="94"/>
      <c r="AAX5" s="94"/>
      <c r="AAY5" s="94"/>
      <c r="AAZ5" s="94"/>
      <c r="ABA5" s="94"/>
      <c r="ABB5" s="94"/>
      <c r="ABC5" s="94"/>
      <c r="ABD5" s="94"/>
      <c r="ABE5" s="94"/>
      <c r="ABF5" s="94"/>
      <c r="ABG5" s="94"/>
      <c r="ABH5" s="94"/>
      <c r="ABI5" s="94"/>
      <c r="ABJ5" s="94"/>
      <c r="ABK5" s="94"/>
      <c r="ABL5" s="94"/>
      <c r="ABM5" s="94"/>
      <c r="ABN5" s="94"/>
      <c r="ABO5" s="94"/>
      <c r="ABP5" s="94"/>
      <c r="ABQ5" s="94"/>
      <c r="ABR5" s="94"/>
      <c r="ABS5" s="94"/>
      <c r="ABT5" s="94"/>
      <c r="ABU5" s="94"/>
      <c r="ABV5" s="94"/>
      <c r="ABW5" s="94"/>
      <c r="ABX5" s="94"/>
      <c r="ABY5" s="94"/>
      <c r="ABZ5" s="94"/>
      <c r="ACA5" s="94"/>
      <c r="ACB5" s="94"/>
      <c r="ACC5" s="94"/>
      <c r="ACD5" s="94"/>
      <c r="ACE5" s="94"/>
      <c r="ACF5" s="94"/>
      <c r="ACG5" s="94"/>
      <c r="ACH5" s="94"/>
      <c r="ACI5" s="94"/>
      <c r="ACJ5" s="94"/>
      <c r="ACK5" s="94"/>
      <c r="ACL5" s="94"/>
      <c r="ACM5" s="94"/>
      <c r="ACN5" s="94"/>
      <c r="ACO5" s="94"/>
      <c r="ACP5" s="94"/>
      <c r="ACQ5" s="94"/>
      <c r="ACR5" s="94"/>
      <c r="ACS5" s="94"/>
      <c r="ACT5" s="94"/>
      <c r="ACU5" s="94"/>
      <c r="ACV5" s="94"/>
      <c r="ACW5" s="94"/>
      <c r="ACX5" s="94"/>
      <c r="ACY5" s="94"/>
      <c r="ACZ5" s="94"/>
      <c r="ADA5" s="94"/>
      <c r="ADB5" s="94"/>
      <c r="ADC5" s="94"/>
      <c r="ADD5" s="94"/>
      <c r="ADE5" s="94"/>
      <c r="ADF5" s="94"/>
      <c r="ADG5" s="94"/>
      <c r="ADH5" s="94"/>
      <c r="ADI5" s="94"/>
      <c r="ADJ5" s="94"/>
      <c r="ADK5" s="94"/>
      <c r="ADL5" s="94"/>
      <c r="ADM5" s="94"/>
      <c r="ADN5" s="94"/>
      <c r="ADO5" s="94"/>
      <c r="ADP5" s="94"/>
      <c r="ADQ5" s="94"/>
      <c r="ADR5" s="94"/>
      <c r="ADS5" s="94"/>
      <c r="ADT5" s="94"/>
      <c r="ADU5" s="94"/>
      <c r="ADV5" s="94"/>
      <c r="ADW5" s="94"/>
      <c r="ADX5" s="94"/>
      <c r="ADY5" s="94"/>
      <c r="ADZ5" s="94"/>
      <c r="AEA5" s="94"/>
      <c r="AEB5" s="94"/>
      <c r="AEC5" s="94"/>
      <c r="AED5" s="94"/>
      <c r="AEE5" s="94"/>
      <c r="AEF5" s="94"/>
      <c r="AEG5" s="94"/>
      <c r="AEH5" s="94"/>
      <c r="AEI5" s="94"/>
      <c r="AEJ5" s="94"/>
      <c r="AEK5" s="94"/>
      <c r="AEL5" s="94"/>
      <c r="AEM5" s="94"/>
      <c r="AEN5" s="94"/>
      <c r="AEO5" s="94"/>
      <c r="AEP5" s="94"/>
      <c r="AEQ5" s="94"/>
      <c r="AER5" s="94"/>
      <c r="AES5" s="94"/>
      <c r="AET5" s="94"/>
      <c r="AEU5" s="94"/>
      <c r="AEV5" s="94"/>
      <c r="AEW5" s="94"/>
      <c r="AEX5" s="94"/>
      <c r="AEY5" s="94"/>
      <c r="AEZ5" s="94"/>
      <c r="AFA5" s="94"/>
      <c r="AFB5" s="94"/>
      <c r="AFC5" s="94"/>
      <c r="AFD5" s="94"/>
      <c r="AFE5" s="94"/>
      <c r="AFF5" s="94"/>
      <c r="AFG5" s="94"/>
      <c r="AFH5" s="94"/>
      <c r="AFI5" s="94"/>
      <c r="AFJ5" s="94"/>
      <c r="AFK5" s="94"/>
      <c r="AFL5" s="94"/>
      <c r="AFM5" s="94"/>
      <c r="AFN5" s="94"/>
      <c r="AFO5" s="94"/>
      <c r="AFP5" s="94"/>
      <c r="AFQ5" s="94"/>
      <c r="AFR5" s="94"/>
      <c r="AFS5" s="94"/>
      <c r="AFT5" s="94"/>
      <c r="AFU5" s="94"/>
      <c r="AFV5" s="94"/>
      <c r="AFW5" s="94"/>
      <c r="AFX5" s="94"/>
      <c r="AFY5" s="94"/>
      <c r="AFZ5" s="94"/>
      <c r="AGA5" s="94"/>
      <c r="AGB5" s="94"/>
      <c r="AGC5" s="94"/>
      <c r="AGD5" s="94"/>
      <c r="AGE5" s="94"/>
      <c r="AGF5" s="94"/>
      <c r="AGG5" s="94"/>
      <c r="AGH5" s="94"/>
      <c r="AGI5" s="94"/>
      <c r="AGJ5" s="94"/>
      <c r="AGK5" s="94"/>
      <c r="AGL5" s="94"/>
      <c r="AGM5" s="94"/>
      <c r="AGN5" s="94"/>
      <c r="AGO5" s="94"/>
      <c r="AGP5" s="94"/>
      <c r="AGQ5" s="94"/>
      <c r="AGR5" s="94"/>
      <c r="AGS5" s="94"/>
      <c r="AGT5" s="94"/>
      <c r="AGU5" s="94"/>
      <c r="AGV5" s="94"/>
      <c r="AGW5" s="94"/>
      <c r="AGX5" s="94"/>
      <c r="AGY5" s="94"/>
      <c r="AGZ5" s="94"/>
      <c r="AHA5" s="94"/>
      <c r="AHB5" s="94"/>
      <c r="AHC5" s="94"/>
      <c r="AHD5" s="94"/>
      <c r="AHE5" s="94"/>
      <c r="AHF5" s="94"/>
      <c r="AHG5" s="94"/>
      <c r="AHH5" s="94"/>
      <c r="AHI5" s="94"/>
      <c r="AHJ5" s="94"/>
      <c r="AHK5" s="94"/>
      <c r="AHL5" s="94"/>
      <c r="AHM5" s="94"/>
      <c r="AHN5" s="94"/>
      <c r="AHO5" s="94"/>
      <c r="AHP5" s="94"/>
      <c r="AHQ5" s="94"/>
      <c r="AHR5" s="94"/>
      <c r="AHS5" s="94"/>
      <c r="AHT5" s="94"/>
      <c r="AHU5" s="94"/>
      <c r="AHV5" s="94"/>
      <c r="AHW5" s="94"/>
      <c r="AHX5" s="94"/>
      <c r="AHY5" s="94"/>
      <c r="AHZ5" s="94"/>
      <c r="AIA5" s="94"/>
      <c r="AIB5" s="94"/>
      <c r="AIC5" s="94"/>
      <c r="AID5" s="94"/>
      <c r="AIE5" s="94"/>
      <c r="AIF5" s="94"/>
      <c r="AIG5" s="94"/>
      <c r="AIH5" s="94"/>
      <c r="AII5" s="94"/>
      <c r="AIJ5" s="94"/>
      <c r="AIK5" s="94"/>
      <c r="AIL5" s="94"/>
      <c r="AIM5" s="94"/>
      <c r="AIN5" s="94"/>
      <c r="AIO5" s="94"/>
      <c r="AIP5" s="94"/>
      <c r="AIQ5" s="94"/>
      <c r="AIR5" s="94"/>
      <c r="AIS5" s="94"/>
      <c r="AIT5" s="94"/>
      <c r="AIU5" s="94"/>
      <c r="AIV5" s="94"/>
      <c r="AIW5" s="94"/>
      <c r="AIX5" s="94"/>
      <c r="AIY5" s="94"/>
      <c r="AIZ5" s="94"/>
      <c r="AJA5" s="94"/>
      <c r="AJB5" s="94"/>
      <c r="AJC5" s="94"/>
      <c r="AJD5" s="94"/>
      <c r="AJE5" s="94"/>
      <c r="AJF5" s="94"/>
      <c r="AJG5" s="94"/>
      <c r="AJH5" s="94"/>
      <c r="AJI5" s="94"/>
      <c r="AJJ5" s="94"/>
      <c r="AJK5" s="94"/>
      <c r="AJL5" s="94"/>
      <c r="AJM5" s="94"/>
      <c r="AJN5" s="94"/>
      <c r="AJO5" s="94"/>
      <c r="AJP5" s="94"/>
      <c r="AJQ5" s="94"/>
      <c r="AJR5" s="94"/>
      <c r="AJS5" s="94"/>
      <c r="AJT5" s="94"/>
      <c r="AJU5" s="94"/>
      <c r="AJV5" s="94"/>
      <c r="AJW5" s="94"/>
      <c r="AJX5" s="94"/>
      <c r="AJY5" s="94"/>
      <c r="AJZ5" s="94"/>
      <c r="AKA5" s="94"/>
      <c r="AKB5" s="94"/>
      <c r="AKC5" s="94"/>
      <c r="AKD5" s="94"/>
      <c r="AKE5" s="94"/>
      <c r="AKF5" s="94"/>
      <c r="AKG5" s="94"/>
      <c r="AKH5" s="94"/>
    </row>
    <row r="6" customFormat="false" ht="12.75" hidden="false" customHeight="true" outlineLevel="0" collapsed="false">
      <c r="A6" s="100" t="s">
        <v>840</v>
      </c>
      <c r="B6" s="101" t="n">
        <v>1003</v>
      </c>
      <c r="C6" s="102" t="n">
        <f aca="false">VLOOKUP(B6,$L$3:$Q$1430,6,0)</f>
        <v>2.3</v>
      </c>
      <c r="D6" s="101" t="n">
        <v>1053</v>
      </c>
      <c r="E6" s="102" t="n">
        <f aca="false">VLOOKUP(D6,$L$3:$Q$1430,6,0)</f>
        <v>2</v>
      </c>
      <c r="F6" s="92"/>
      <c r="G6" s="93"/>
      <c r="H6" s="92"/>
      <c r="J6" s="7"/>
      <c r="L6" s="7" t="n">
        <v>4</v>
      </c>
      <c r="M6" s="7" t="s">
        <v>841</v>
      </c>
      <c r="N6" s="7" t="s">
        <v>832</v>
      </c>
      <c r="O6" s="7" t="s">
        <v>833</v>
      </c>
      <c r="P6" s="7" t="n">
        <v>210</v>
      </c>
      <c r="Q6" s="93" t="n">
        <f aca="false">P6/100</f>
        <v>2.1</v>
      </c>
      <c r="R6" s="7" t="n">
        <v>1</v>
      </c>
      <c r="S6" s="7" t="n">
        <v>0</v>
      </c>
      <c r="T6" s="7" t="n">
        <v>0</v>
      </c>
      <c r="U6" s="7" t="n">
        <v>0</v>
      </c>
      <c r="V6" s="7" t="n">
        <v>0</v>
      </c>
      <c r="W6" s="7" t="n">
        <v>0</v>
      </c>
      <c r="X6" s="7" t="n">
        <v>1</v>
      </c>
      <c r="Y6" s="7" t="s">
        <v>834</v>
      </c>
      <c r="Z6" s="7" t="s">
        <v>835</v>
      </c>
      <c r="AA6" s="7" t="s">
        <v>836</v>
      </c>
      <c r="AB6" s="7" t="s">
        <v>837</v>
      </c>
      <c r="AC6" s="7" t="n">
        <v>0</v>
      </c>
      <c r="AD6" s="7" t="s">
        <v>838</v>
      </c>
      <c r="AE6" s="7" t="s">
        <v>836</v>
      </c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  <c r="LQ6" s="94"/>
      <c r="LR6" s="94"/>
      <c r="LS6" s="94"/>
      <c r="LT6" s="94"/>
      <c r="LU6" s="94"/>
      <c r="LV6" s="94"/>
      <c r="LW6" s="94"/>
      <c r="LX6" s="94"/>
      <c r="LY6" s="94"/>
      <c r="LZ6" s="94"/>
      <c r="MA6" s="94"/>
      <c r="MB6" s="94"/>
      <c r="MC6" s="94"/>
      <c r="MD6" s="94"/>
      <c r="ME6" s="94"/>
      <c r="MF6" s="94"/>
      <c r="MG6" s="94"/>
      <c r="MH6" s="94"/>
      <c r="MI6" s="94"/>
      <c r="MJ6" s="94"/>
      <c r="MK6" s="94"/>
      <c r="ML6" s="94"/>
      <c r="MM6" s="94"/>
      <c r="MN6" s="94"/>
      <c r="MO6" s="94"/>
      <c r="MP6" s="94"/>
      <c r="MQ6" s="94"/>
      <c r="MR6" s="94"/>
      <c r="MS6" s="94"/>
      <c r="MT6" s="94"/>
      <c r="MU6" s="94"/>
      <c r="MV6" s="94"/>
      <c r="MW6" s="94"/>
      <c r="MX6" s="94"/>
      <c r="MY6" s="94"/>
      <c r="MZ6" s="94"/>
      <c r="NA6" s="94"/>
      <c r="NB6" s="94"/>
      <c r="NC6" s="94"/>
      <c r="ND6" s="94"/>
      <c r="NE6" s="94"/>
      <c r="NF6" s="94"/>
      <c r="NG6" s="94"/>
      <c r="NH6" s="94"/>
      <c r="NI6" s="94"/>
      <c r="NJ6" s="94"/>
      <c r="NK6" s="94"/>
      <c r="NL6" s="94"/>
      <c r="NM6" s="94"/>
      <c r="NN6" s="94"/>
      <c r="NO6" s="94"/>
      <c r="NP6" s="94"/>
      <c r="NQ6" s="94"/>
      <c r="NR6" s="94"/>
      <c r="NS6" s="94"/>
      <c r="NT6" s="94"/>
      <c r="NU6" s="94"/>
      <c r="NV6" s="94"/>
      <c r="NW6" s="94"/>
      <c r="NX6" s="94"/>
      <c r="NY6" s="94"/>
      <c r="NZ6" s="94"/>
      <c r="OA6" s="94"/>
      <c r="OB6" s="94"/>
      <c r="OC6" s="94"/>
      <c r="OD6" s="94"/>
      <c r="OE6" s="94"/>
      <c r="OF6" s="94"/>
      <c r="OG6" s="94"/>
      <c r="OH6" s="94"/>
      <c r="OI6" s="94"/>
      <c r="OJ6" s="94"/>
      <c r="OK6" s="94"/>
      <c r="OL6" s="94"/>
      <c r="OM6" s="94"/>
      <c r="ON6" s="94"/>
      <c r="OO6" s="94"/>
      <c r="OP6" s="94"/>
      <c r="OQ6" s="94"/>
      <c r="OR6" s="94"/>
      <c r="OS6" s="94"/>
      <c r="OT6" s="94"/>
      <c r="OU6" s="94"/>
      <c r="OV6" s="94"/>
      <c r="OW6" s="94"/>
      <c r="OX6" s="94"/>
      <c r="OY6" s="94"/>
      <c r="OZ6" s="94"/>
      <c r="PA6" s="94"/>
      <c r="PB6" s="94"/>
      <c r="PC6" s="94"/>
      <c r="PD6" s="94"/>
      <c r="PE6" s="94"/>
      <c r="PF6" s="94"/>
      <c r="PG6" s="94"/>
      <c r="PH6" s="94"/>
      <c r="PI6" s="94"/>
      <c r="PJ6" s="94"/>
      <c r="PK6" s="94"/>
      <c r="PL6" s="94"/>
      <c r="PM6" s="94"/>
      <c r="PN6" s="94"/>
      <c r="PO6" s="94"/>
      <c r="PP6" s="94"/>
      <c r="PQ6" s="94"/>
      <c r="PR6" s="94"/>
      <c r="PS6" s="94"/>
      <c r="PT6" s="94"/>
      <c r="PU6" s="94"/>
      <c r="PV6" s="94"/>
      <c r="PW6" s="94"/>
      <c r="PX6" s="94"/>
      <c r="PY6" s="94"/>
      <c r="PZ6" s="94"/>
      <c r="QA6" s="94"/>
      <c r="QB6" s="94"/>
      <c r="QC6" s="94"/>
      <c r="QD6" s="94"/>
      <c r="QE6" s="94"/>
      <c r="QF6" s="94"/>
      <c r="QG6" s="94"/>
      <c r="QH6" s="94"/>
      <c r="QI6" s="94"/>
      <c r="QJ6" s="94"/>
      <c r="QK6" s="94"/>
      <c r="QL6" s="94"/>
      <c r="QM6" s="94"/>
      <c r="QN6" s="94"/>
      <c r="QO6" s="94"/>
      <c r="QP6" s="94"/>
      <c r="QQ6" s="94"/>
      <c r="QR6" s="94"/>
      <c r="QS6" s="94"/>
      <c r="QT6" s="94"/>
      <c r="QU6" s="94"/>
      <c r="QV6" s="94"/>
      <c r="QW6" s="94"/>
      <c r="QX6" s="94"/>
      <c r="QY6" s="94"/>
      <c r="QZ6" s="94"/>
      <c r="RA6" s="94"/>
      <c r="RB6" s="94"/>
      <c r="RC6" s="94"/>
      <c r="RD6" s="94"/>
      <c r="RE6" s="94"/>
      <c r="RF6" s="94"/>
      <c r="RG6" s="94"/>
      <c r="RH6" s="94"/>
      <c r="RI6" s="94"/>
      <c r="RJ6" s="94"/>
      <c r="RK6" s="94"/>
      <c r="RL6" s="94"/>
      <c r="RM6" s="94"/>
      <c r="RN6" s="94"/>
      <c r="RO6" s="94"/>
      <c r="RP6" s="94"/>
      <c r="RQ6" s="94"/>
      <c r="RR6" s="94"/>
      <c r="RS6" s="94"/>
      <c r="RT6" s="94"/>
      <c r="RU6" s="94"/>
      <c r="RV6" s="94"/>
      <c r="RW6" s="94"/>
      <c r="RX6" s="94"/>
      <c r="RY6" s="94"/>
      <c r="RZ6" s="94"/>
      <c r="SA6" s="94"/>
      <c r="SB6" s="94"/>
      <c r="SC6" s="94"/>
      <c r="SD6" s="94"/>
      <c r="SE6" s="94"/>
      <c r="SF6" s="94"/>
      <c r="SG6" s="94"/>
      <c r="SH6" s="94"/>
      <c r="SI6" s="94"/>
      <c r="SJ6" s="94"/>
      <c r="SK6" s="94"/>
      <c r="SL6" s="94"/>
      <c r="SM6" s="94"/>
      <c r="SN6" s="94"/>
      <c r="SO6" s="94"/>
      <c r="SP6" s="94"/>
      <c r="SQ6" s="94"/>
      <c r="SR6" s="94"/>
      <c r="SS6" s="94"/>
      <c r="ST6" s="94"/>
      <c r="SU6" s="94"/>
      <c r="SV6" s="94"/>
      <c r="SW6" s="94"/>
      <c r="SX6" s="94"/>
      <c r="SY6" s="94"/>
      <c r="SZ6" s="94"/>
      <c r="TA6" s="94"/>
      <c r="TB6" s="94"/>
      <c r="TC6" s="94"/>
      <c r="TD6" s="94"/>
      <c r="TE6" s="94"/>
      <c r="TF6" s="94"/>
      <c r="TG6" s="94"/>
      <c r="TH6" s="94"/>
      <c r="TI6" s="94"/>
      <c r="TJ6" s="94"/>
      <c r="TK6" s="94"/>
      <c r="TL6" s="94"/>
      <c r="TM6" s="94"/>
      <c r="TN6" s="94"/>
      <c r="TO6" s="94"/>
      <c r="TP6" s="94"/>
      <c r="TQ6" s="94"/>
      <c r="TR6" s="94"/>
      <c r="TS6" s="94"/>
      <c r="TT6" s="94"/>
      <c r="TU6" s="94"/>
      <c r="TV6" s="94"/>
      <c r="TW6" s="94"/>
      <c r="TX6" s="94"/>
      <c r="TY6" s="94"/>
      <c r="TZ6" s="94"/>
      <c r="UA6" s="94"/>
      <c r="UB6" s="94"/>
      <c r="UC6" s="94"/>
      <c r="UD6" s="94"/>
      <c r="UE6" s="94"/>
      <c r="UF6" s="94"/>
      <c r="UG6" s="94"/>
      <c r="UH6" s="94"/>
      <c r="UI6" s="94"/>
      <c r="UJ6" s="94"/>
      <c r="UK6" s="94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94"/>
      <c r="UW6" s="94"/>
      <c r="UX6" s="94"/>
      <c r="UY6" s="94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94"/>
      <c r="VK6" s="94"/>
      <c r="VL6" s="94"/>
      <c r="VM6" s="94"/>
      <c r="VN6" s="94"/>
      <c r="VO6" s="94"/>
      <c r="VP6" s="94"/>
      <c r="VQ6" s="94"/>
      <c r="VR6" s="94"/>
      <c r="VS6" s="94"/>
      <c r="VT6" s="94"/>
      <c r="VU6" s="94"/>
      <c r="VV6" s="94"/>
      <c r="VW6" s="94"/>
      <c r="VX6" s="94"/>
      <c r="VY6" s="94"/>
      <c r="VZ6" s="94"/>
      <c r="WA6" s="94"/>
      <c r="WB6" s="94"/>
      <c r="WC6" s="94"/>
      <c r="WD6" s="94"/>
      <c r="WE6" s="94"/>
      <c r="WF6" s="94"/>
      <c r="WG6" s="94"/>
      <c r="WH6" s="94"/>
      <c r="WI6" s="94"/>
      <c r="WJ6" s="94"/>
      <c r="WK6" s="94"/>
      <c r="WL6" s="94"/>
      <c r="WM6" s="94"/>
      <c r="WN6" s="94"/>
      <c r="WO6" s="94"/>
      <c r="WP6" s="94"/>
      <c r="WQ6" s="94"/>
      <c r="WR6" s="94"/>
      <c r="WS6" s="94"/>
      <c r="WT6" s="94"/>
      <c r="WU6" s="94"/>
      <c r="WV6" s="94"/>
      <c r="WW6" s="94"/>
      <c r="WX6" s="94"/>
      <c r="WY6" s="94"/>
      <c r="WZ6" s="94"/>
      <c r="XA6" s="94"/>
      <c r="XB6" s="94"/>
      <c r="XC6" s="94"/>
      <c r="XD6" s="94"/>
      <c r="XE6" s="94"/>
      <c r="XF6" s="94"/>
      <c r="XG6" s="94"/>
      <c r="XH6" s="94"/>
      <c r="XI6" s="94"/>
      <c r="XJ6" s="94"/>
      <c r="XK6" s="94"/>
      <c r="XL6" s="94"/>
      <c r="XM6" s="94"/>
      <c r="XN6" s="94"/>
      <c r="XO6" s="94"/>
      <c r="XP6" s="94"/>
      <c r="XQ6" s="94"/>
      <c r="XR6" s="94"/>
      <c r="XS6" s="94"/>
      <c r="XT6" s="94"/>
      <c r="XU6" s="94"/>
      <c r="XV6" s="94"/>
      <c r="XW6" s="94"/>
      <c r="XX6" s="94"/>
      <c r="XY6" s="94"/>
      <c r="XZ6" s="94"/>
      <c r="YA6" s="94"/>
      <c r="YB6" s="94"/>
      <c r="YC6" s="94"/>
      <c r="YD6" s="94"/>
      <c r="YE6" s="94"/>
      <c r="YF6" s="94"/>
      <c r="YG6" s="94"/>
      <c r="YH6" s="94"/>
      <c r="YI6" s="94"/>
      <c r="YJ6" s="94"/>
      <c r="YK6" s="94"/>
      <c r="YL6" s="94"/>
      <c r="YM6" s="94"/>
      <c r="YN6" s="94"/>
      <c r="YO6" s="94"/>
      <c r="YP6" s="94"/>
      <c r="YQ6" s="94"/>
      <c r="YR6" s="94"/>
      <c r="YS6" s="94"/>
      <c r="YT6" s="94"/>
      <c r="YU6" s="94"/>
      <c r="YV6" s="94"/>
      <c r="YW6" s="94"/>
      <c r="YX6" s="94"/>
      <c r="YY6" s="94"/>
      <c r="YZ6" s="94"/>
      <c r="ZA6" s="94"/>
      <c r="ZB6" s="94"/>
      <c r="ZC6" s="94"/>
      <c r="ZD6" s="94"/>
      <c r="ZE6" s="94"/>
      <c r="ZF6" s="94"/>
      <c r="ZG6" s="94"/>
      <c r="ZH6" s="94"/>
      <c r="ZI6" s="94"/>
      <c r="ZJ6" s="94"/>
      <c r="ZK6" s="94"/>
      <c r="ZL6" s="94"/>
      <c r="ZM6" s="94"/>
      <c r="ZN6" s="94"/>
      <c r="ZO6" s="94"/>
      <c r="ZP6" s="94"/>
      <c r="ZQ6" s="94"/>
      <c r="ZR6" s="94"/>
      <c r="ZS6" s="94"/>
      <c r="ZT6" s="94"/>
      <c r="ZU6" s="94"/>
      <c r="ZV6" s="94"/>
      <c r="ZW6" s="94"/>
      <c r="ZX6" s="94"/>
      <c r="ZY6" s="94"/>
      <c r="ZZ6" s="94"/>
      <c r="AAA6" s="94"/>
      <c r="AAB6" s="94"/>
      <c r="AAC6" s="94"/>
      <c r="AAD6" s="94"/>
      <c r="AAE6" s="94"/>
      <c r="AAF6" s="94"/>
      <c r="AAG6" s="94"/>
      <c r="AAH6" s="94"/>
      <c r="AAI6" s="94"/>
      <c r="AAJ6" s="94"/>
      <c r="AAK6" s="94"/>
      <c r="AAL6" s="94"/>
      <c r="AAM6" s="94"/>
      <c r="AAN6" s="94"/>
      <c r="AAO6" s="94"/>
      <c r="AAP6" s="94"/>
      <c r="AAQ6" s="94"/>
      <c r="AAR6" s="94"/>
      <c r="AAS6" s="94"/>
      <c r="AAT6" s="94"/>
      <c r="AAU6" s="94"/>
      <c r="AAV6" s="94"/>
      <c r="AAW6" s="94"/>
      <c r="AAX6" s="94"/>
      <c r="AAY6" s="94"/>
      <c r="AAZ6" s="94"/>
      <c r="ABA6" s="94"/>
      <c r="ABB6" s="94"/>
      <c r="ABC6" s="94"/>
      <c r="ABD6" s="94"/>
      <c r="ABE6" s="94"/>
      <c r="ABF6" s="94"/>
      <c r="ABG6" s="94"/>
      <c r="ABH6" s="94"/>
      <c r="ABI6" s="94"/>
      <c r="ABJ6" s="94"/>
      <c r="ABK6" s="94"/>
      <c r="ABL6" s="94"/>
      <c r="ABM6" s="94"/>
      <c r="ABN6" s="94"/>
      <c r="ABO6" s="94"/>
      <c r="ABP6" s="94"/>
      <c r="ABQ6" s="94"/>
      <c r="ABR6" s="94"/>
      <c r="ABS6" s="94"/>
      <c r="ABT6" s="94"/>
      <c r="ABU6" s="94"/>
      <c r="ABV6" s="94"/>
      <c r="ABW6" s="94"/>
      <c r="ABX6" s="94"/>
      <c r="ABY6" s="94"/>
      <c r="ABZ6" s="94"/>
      <c r="ACA6" s="94"/>
      <c r="ACB6" s="94"/>
      <c r="ACC6" s="94"/>
      <c r="ACD6" s="94"/>
      <c r="ACE6" s="94"/>
      <c r="ACF6" s="94"/>
      <c r="ACG6" s="94"/>
      <c r="ACH6" s="94"/>
      <c r="ACI6" s="94"/>
      <c r="ACJ6" s="94"/>
      <c r="ACK6" s="94"/>
      <c r="ACL6" s="94"/>
      <c r="ACM6" s="94"/>
      <c r="ACN6" s="94"/>
      <c r="ACO6" s="94"/>
      <c r="ACP6" s="94"/>
      <c r="ACQ6" s="94"/>
      <c r="ACR6" s="94"/>
      <c r="ACS6" s="94"/>
      <c r="ACT6" s="94"/>
      <c r="ACU6" s="94"/>
      <c r="ACV6" s="94"/>
      <c r="ACW6" s="94"/>
      <c r="ACX6" s="94"/>
      <c r="ACY6" s="94"/>
      <c r="ACZ6" s="94"/>
      <c r="ADA6" s="94"/>
      <c r="ADB6" s="94"/>
      <c r="ADC6" s="94"/>
      <c r="ADD6" s="94"/>
      <c r="ADE6" s="94"/>
      <c r="ADF6" s="94"/>
      <c r="ADG6" s="94"/>
      <c r="ADH6" s="94"/>
      <c r="ADI6" s="94"/>
      <c r="ADJ6" s="94"/>
      <c r="ADK6" s="94"/>
      <c r="ADL6" s="94"/>
      <c r="ADM6" s="94"/>
      <c r="ADN6" s="94"/>
      <c r="ADO6" s="94"/>
      <c r="ADP6" s="94"/>
      <c r="ADQ6" s="94"/>
      <c r="ADR6" s="94"/>
      <c r="ADS6" s="94"/>
      <c r="ADT6" s="94"/>
      <c r="ADU6" s="94"/>
      <c r="ADV6" s="94"/>
      <c r="ADW6" s="94"/>
      <c r="ADX6" s="94"/>
      <c r="ADY6" s="94"/>
      <c r="ADZ6" s="94"/>
      <c r="AEA6" s="94"/>
      <c r="AEB6" s="94"/>
      <c r="AEC6" s="94"/>
      <c r="AED6" s="94"/>
      <c r="AEE6" s="94"/>
      <c r="AEF6" s="94"/>
      <c r="AEG6" s="94"/>
      <c r="AEH6" s="94"/>
      <c r="AEI6" s="94"/>
      <c r="AEJ6" s="94"/>
      <c r="AEK6" s="94"/>
      <c r="AEL6" s="94"/>
      <c r="AEM6" s="94"/>
      <c r="AEN6" s="94"/>
      <c r="AEO6" s="94"/>
      <c r="AEP6" s="94"/>
      <c r="AEQ6" s="94"/>
      <c r="AER6" s="94"/>
      <c r="AES6" s="94"/>
      <c r="AET6" s="94"/>
      <c r="AEU6" s="94"/>
      <c r="AEV6" s="94"/>
      <c r="AEW6" s="94"/>
      <c r="AEX6" s="94"/>
      <c r="AEY6" s="94"/>
      <c r="AEZ6" s="94"/>
      <c r="AFA6" s="94"/>
      <c r="AFB6" s="94"/>
      <c r="AFC6" s="94"/>
      <c r="AFD6" s="94"/>
      <c r="AFE6" s="94"/>
      <c r="AFF6" s="94"/>
      <c r="AFG6" s="94"/>
      <c r="AFH6" s="94"/>
      <c r="AFI6" s="94"/>
      <c r="AFJ6" s="94"/>
      <c r="AFK6" s="94"/>
      <c r="AFL6" s="94"/>
      <c r="AFM6" s="94"/>
      <c r="AFN6" s="94"/>
      <c r="AFO6" s="94"/>
      <c r="AFP6" s="94"/>
      <c r="AFQ6" s="94"/>
      <c r="AFR6" s="94"/>
      <c r="AFS6" s="94"/>
      <c r="AFT6" s="94"/>
      <c r="AFU6" s="94"/>
      <c r="AFV6" s="94"/>
      <c r="AFW6" s="94"/>
      <c r="AFX6" s="94"/>
      <c r="AFY6" s="94"/>
      <c r="AFZ6" s="94"/>
      <c r="AGA6" s="94"/>
      <c r="AGB6" s="94"/>
      <c r="AGC6" s="94"/>
      <c r="AGD6" s="94"/>
      <c r="AGE6" s="94"/>
      <c r="AGF6" s="94"/>
      <c r="AGG6" s="94"/>
      <c r="AGH6" s="94"/>
      <c r="AGI6" s="94"/>
      <c r="AGJ6" s="94"/>
      <c r="AGK6" s="94"/>
      <c r="AGL6" s="94"/>
      <c r="AGM6" s="94"/>
      <c r="AGN6" s="94"/>
      <c r="AGO6" s="94"/>
      <c r="AGP6" s="94"/>
      <c r="AGQ6" s="94"/>
      <c r="AGR6" s="94"/>
      <c r="AGS6" s="94"/>
      <c r="AGT6" s="94"/>
      <c r="AGU6" s="94"/>
      <c r="AGV6" s="94"/>
      <c r="AGW6" s="94"/>
      <c r="AGX6" s="94"/>
      <c r="AGY6" s="94"/>
      <c r="AGZ6" s="94"/>
      <c r="AHA6" s="94"/>
      <c r="AHB6" s="94"/>
      <c r="AHC6" s="94"/>
      <c r="AHD6" s="94"/>
      <c r="AHE6" s="94"/>
      <c r="AHF6" s="94"/>
      <c r="AHG6" s="94"/>
      <c r="AHH6" s="94"/>
      <c r="AHI6" s="94"/>
      <c r="AHJ6" s="94"/>
      <c r="AHK6" s="94"/>
      <c r="AHL6" s="94"/>
      <c r="AHM6" s="94"/>
      <c r="AHN6" s="94"/>
      <c r="AHO6" s="94"/>
      <c r="AHP6" s="94"/>
      <c r="AHQ6" s="94"/>
      <c r="AHR6" s="94"/>
      <c r="AHS6" s="94"/>
      <c r="AHT6" s="94"/>
      <c r="AHU6" s="94"/>
      <c r="AHV6" s="94"/>
      <c r="AHW6" s="94"/>
      <c r="AHX6" s="94"/>
      <c r="AHY6" s="94"/>
      <c r="AHZ6" s="94"/>
      <c r="AIA6" s="94"/>
      <c r="AIB6" s="94"/>
      <c r="AIC6" s="94"/>
      <c r="AID6" s="94"/>
      <c r="AIE6" s="94"/>
      <c r="AIF6" s="94"/>
      <c r="AIG6" s="94"/>
      <c r="AIH6" s="94"/>
      <c r="AII6" s="94"/>
      <c r="AIJ6" s="94"/>
      <c r="AIK6" s="94"/>
      <c r="AIL6" s="94"/>
      <c r="AIM6" s="94"/>
      <c r="AIN6" s="94"/>
      <c r="AIO6" s="94"/>
      <c r="AIP6" s="94"/>
      <c r="AIQ6" s="94"/>
      <c r="AIR6" s="94"/>
      <c r="AIS6" s="94"/>
      <c r="AIT6" s="94"/>
      <c r="AIU6" s="94"/>
      <c r="AIV6" s="94"/>
      <c r="AIW6" s="94"/>
      <c r="AIX6" s="94"/>
      <c r="AIY6" s="94"/>
      <c r="AIZ6" s="94"/>
      <c r="AJA6" s="94"/>
      <c r="AJB6" s="94"/>
      <c r="AJC6" s="94"/>
      <c r="AJD6" s="94"/>
      <c r="AJE6" s="94"/>
      <c r="AJF6" s="94"/>
      <c r="AJG6" s="94"/>
      <c r="AJH6" s="94"/>
      <c r="AJI6" s="94"/>
      <c r="AJJ6" s="94"/>
      <c r="AJK6" s="94"/>
      <c r="AJL6" s="94"/>
      <c r="AJM6" s="94"/>
      <c r="AJN6" s="94"/>
      <c r="AJO6" s="94"/>
      <c r="AJP6" s="94"/>
      <c r="AJQ6" s="94"/>
      <c r="AJR6" s="94"/>
      <c r="AJS6" s="94"/>
      <c r="AJT6" s="94"/>
      <c r="AJU6" s="94"/>
      <c r="AJV6" s="94"/>
      <c r="AJW6" s="94"/>
      <c r="AJX6" s="94"/>
      <c r="AJY6" s="94"/>
      <c r="AJZ6" s="94"/>
      <c r="AKA6" s="94"/>
      <c r="AKB6" s="94"/>
      <c r="AKC6" s="94"/>
      <c r="AKD6" s="94"/>
      <c r="AKE6" s="94"/>
      <c r="AKF6" s="94"/>
      <c r="AKG6" s="94"/>
      <c r="AKH6" s="94"/>
    </row>
    <row r="7" customFormat="false" ht="12.75" hidden="false" customHeight="true" outlineLevel="0" collapsed="false">
      <c r="A7" s="100" t="s">
        <v>842</v>
      </c>
      <c r="B7" s="101" t="n">
        <v>1004</v>
      </c>
      <c r="C7" s="102" t="n">
        <f aca="false">VLOOKUP(B7,$L$3:$Q$1430,6,0)</f>
        <v>2.3</v>
      </c>
      <c r="D7" s="101" t="n">
        <v>1054</v>
      </c>
      <c r="E7" s="102" t="n">
        <f aca="false">VLOOKUP(D7,$L$3:$Q$1430,6,0)</f>
        <v>2</v>
      </c>
      <c r="F7" s="92"/>
      <c r="G7" s="93"/>
      <c r="H7" s="92"/>
      <c r="J7" s="7"/>
      <c r="L7" s="7" t="n">
        <v>5</v>
      </c>
      <c r="M7" s="7" t="s">
        <v>843</v>
      </c>
      <c r="N7" s="7" t="s">
        <v>832</v>
      </c>
      <c r="O7" s="7" t="s">
        <v>833</v>
      </c>
      <c r="P7" s="7" t="n">
        <v>170</v>
      </c>
      <c r="Q7" s="93" t="n">
        <f aca="false">P7/100</f>
        <v>1.7</v>
      </c>
      <c r="R7" s="7" t="n">
        <v>1</v>
      </c>
      <c r="S7" s="7" t="n">
        <v>0</v>
      </c>
      <c r="T7" s="7" t="n">
        <v>0</v>
      </c>
      <c r="U7" s="7" t="n">
        <v>0</v>
      </c>
      <c r="V7" s="7" t="n">
        <v>0</v>
      </c>
      <c r="W7" s="7" t="n">
        <v>0</v>
      </c>
      <c r="X7" s="7" t="n">
        <v>1</v>
      </c>
      <c r="Y7" s="7" t="s">
        <v>834</v>
      </c>
      <c r="Z7" s="7" t="s">
        <v>835</v>
      </c>
      <c r="AA7" s="7" t="s">
        <v>836</v>
      </c>
      <c r="AB7" s="7" t="s">
        <v>837</v>
      </c>
      <c r="AC7" s="7" t="n">
        <v>0</v>
      </c>
      <c r="AD7" s="7" t="s">
        <v>838</v>
      </c>
      <c r="AE7" s="7" t="s">
        <v>836</v>
      </c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4"/>
      <c r="OJ7" s="94"/>
      <c r="OK7" s="94"/>
      <c r="OL7" s="94"/>
      <c r="OM7" s="94"/>
      <c r="ON7" s="94"/>
      <c r="OO7" s="94"/>
      <c r="OP7" s="94"/>
      <c r="OQ7" s="94"/>
      <c r="OR7" s="94"/>
      <c r="OS7" s="94"/>
      <c r="OT7" s="94"/>
      <c r="OU7" s="94"/>
      <c r="OV7" s="94"/>
      <c r="OW7" s="94"/>
      <c r="OX7" s="94"/>
      <c r="OY7" s="94"/>
      <c r="OZ7" s="94"/>
      <c r="PA7" s="94"/>
      <c r="PB7" s="94"/>
      <c r="PC7" s="94"/>
      <c r="PD7" s="94"/>
      <c r="PE7" s="94"/>
      <c r="PF7" s="94"/>
      <c r="PG7" s="94"/>
      <c r="PH7" s="94"/>
      <c r="PI7" s="94"/>
      <c r="PJ7" s="94"/>
      <c r="PK7" s="94"/>
      <c r="PL7" s="94"/>
      <c r="PM7" s="94"/>
      <c r="PN7" s="94"/>
      <c r="PO7" s="94"/>
      <c r="PP7" s="94"/>
      <c r="PQ7" s="94"/>
      <c r="PR7" s="94"/>
      <c r="PS7" s="94"/>
      <c r="PT7" s="94"/>
      <c r="PU7" s="94"/>
      <c r="PV7" s="94"/>
      <c r="PW7" s="94"/>
      <c r="PX7" s="94"/>
      <c r="PY7" s="94"/>
      <c r="PZ7" s="94"/>
      <c r="QA7" s="94"/>
      <c r="QB7" s="94"/>
      <c r="QC7" s="94"/>
      <c r="QD7" s="94"/>
      <c r="QE7" s="94"/>
      <c r="QF7" s="94"/>
      <c r="QG7" s="94"/>
      <c r="QH7" s="94"/>
      <c r="QI7" s="94"/>
      <c r="QJ7" s="94"/>
      <c r="QK7" s="94"/>
      <c r="QL7" s="94"/>
      <c r="QM7" s="94"/>
      <c r="QN7" s="94"/>
      <c r="QO7" s="94"/>
      <c r="QP7" s="94"/>
      <c r="QQ7" s="94"/>
      <c r="QR7" s="94"/>
      <c r="QS7" s="94"/>
      <c r="QT7" s="94"/>
      <c r="QU7" s="94"/>
      <c r="QV7" s="94"/>
      <c r="QW7" s="94"/>
      <c r="QX7" s="94"/>
      <c r="QY7" s="94"/>
      <c r="QZ7" s="94"/>
      <c r="RA7" s="94"/>
      <c r="RB7" s="94"/>
      <c r="RC7" s="94"/>
      <c r="RD7" s="94"/>
      <c r="RE7" s="94"/>
      <c r="RF7" s="94"/>
      <c r="RG7" s="94"/>
      <c r="RH7" s="94"/>
      <c r="RI7" s="94"/>
      <c r="RJ7" s="94"/>
      <c r="RK7" s="94"/>
      <c r="RL7" s="94"/>
      <c r="RM7" s="94"/>
      <c r="RN7" s="94"/>
      <c r="RO7" s="94"/>
      <c r="RP7" s="94"/>
      <c r="RQ7" s="94"/>
      <c r="RR7" s="94"/>
      <c r="RS7" s="94"/>
      <c r="RT7" s="94"/>
      <c r="RU7" s="94"/>
      <c r="RV7" s="94"/>
      <c r="RW7" s="94"/>
      <c r="RX7" s="94"/>
      <c r="RY7" s="94"/>
      <c r="RZ7" s="94"/>
      <c r="SA7" s="94"/>
      <c r="SB7" s="94"/>
      <c r="SC7" s="94"/>
      <c r="SD7" s="94"/>
      <c r="SE7" s="94"/>
      <c r="SF7" s="94"/>
      <c r="SG7" s="94"/>
      <c r="SH7" s="94"/>
      <c r="SI7" s="94"/>
      <c r="SJ7" s="94"/>
      <c r="SK7" s="94"/>
      <c r="SL7" s="94"/>
      <c r="SM7" s="94"/>
      <c r="SN7" s="94"/>
      <c r="SO7" s="94"/>
      <c r="SP7" s="94"/>
      <c r="SQ7" s="94"/>
      <c r="SR7" s="94"/>
      <c r="SS7" s="94"/>
      <c r="ST7" s="94"/>
      <c r="SU7" s="94"/>
      <c r="SV7" s="94"/>
      <c r="SW7" s="94"/>
      <c r="SX7" s="94"/>
      <c r="SY7" s="94"/>
      <c r="SZ7" s="94"/>
      <c r="TA7" s="94"/>
      <c r="TB7" s="94"/>
      <c r="TC7" s="94"/>
      <c r="TD7" s="94"/>
      <c r="TE7" s="94"/>
      <c r="TF7" s="94"/>
      <c r="TG7" s="94"/>
      <c r="TH7" s="94"/>
      <c r="TI7" s="94"/>
      <c r="TJ7" s="94"/>
      <c r="TK7" s="94"/>
      <c r="TL7" s="94"/>
      <c r="TM7" s="94"/>
      <c r="TN7" s="94"/>
      <c r="TO7" s="94"/>
      <c r="TP7" s="94"/>
      <c r="TQ7" s="94"/>
      <c r="TR7" s="94"/>
      <c r="TS7" s="94"/>
      <c r="TT7" s="94"/>
      <c r="TU7" s="94"/>
      <c r="TV7" s="94"/>
      <c r="TW7" s="94"/>
      <c r="TX7" s="94"/>
      <c r="TY7" s="94"/>
      <c r="TZ7" s="94"/>
      <c r="UA7" s="94"/>
      <c r="UB7" s="94"/>
      <c r="UC7" s="94"/>
      <c r="UD7" s="94"/>
      <c r="UE7" s="94"/>
      <c r="UF7" s="94"/>
      <c r="UG7" s="94"/>
      <c r="UH7" s="94"/>
      <c r="UI7" s="94"/>
      <c r="UJ7" s="94"/>
      <c r="UK7" s="94"/>
      <c r="UL7" s="94"/>
      <c r="UM7" s="94"/>
      <c r="UN7" s="94"/>
      <c r="UO7" s="94"/>
      <c r="UP7" s="94"/>
      <c r="UQ7" s="94"/>
      <c r="UR7" s="94"/>
      <c r="US7" s="94"/>
      <c r="UT7" s="94"/>
      <c r="UU7" s="94"/>
      <c r="UV7" s="94"/>
      <c r="UW7" s="94"/>
      <c r="UX7" s="94"/>
      <c r="UY7" s="94"/>
      <c r="UZ7" s="94"/>
      <c r="VA7" s="94"/>
      <c r="VB7" s="94"/>
      <c r="VC7" s="94"/>
      <c r="VD7" s="94"/>
      <c r="VE7" s="94"/>
      <c r="VF7" s="94"/>
      <c r="VG7" s="94"/>
      <c r="VH7" s="94"/>
      <c r="VI7" s="94"/>
      <c r="VJ7" s="94"/>
      <c r="VK7" s="94"/>
      <c r="VL7" s="94"/>
      <c r="VM7" s="94"/>
      <c r="VN7" s="94"/>
      <c r="VO7" s="94"/>
      <c r="VP7" s="94"/>
      <c r="VQ7" s="94"/>
      <c r="VR7" s="94"/>
      <c r="VS7" s="94"/>
      <c r="VT7" s="94"/>
      <c r="VU7" s="94"/>
      <c r="VV7" s="94"/>
      <c r="VW7" s="94"/>
      <c r="VX7" s="94"/>
      <c r="VY7" s="94"/>
      <c r="VZ7" s="94"/>
      <c r="WA7" s="94"/>
      <c r="WB7" s="94"/>
      <c r="WC7" s="94"/>
      <c r="WD7" s="94"/>
      <c r="WE7" s="94"/>
      <c r="WF7" s="94"/>
      <c r="WG7" s="94"/>
      <c r="WH7" s="94"/>
      <c r="WI7" s="94"/>
      <c r="WJ7" s="94"/>
      <c r="WK7" s="94"/>
      <c r="WL7" s="94"/>
      <c r="WM7" s="94"/>
      <c r="WN7" s="94"/>
      <c r="WO7" s="94"/>
      <c r="WP7" s="94"/>
      <c r="WQ7" s="94"/>
      <c r="WR7" s="94"/>
      <c r="WS7" s="94"/>
      <c r="WT7" s="94"/>
      <c r="WU7" s="94"/>
      <c r="WV7" s="94"/>
      <c r="WW7" s="94"/>
      <c r="WX7" s="94"/>
      <c r="WY7" s="94"/>
      <c r="WZ7" s="94"/>
      <c r="XA7" s="94"/>
      <c r="XB7" s="94"/>
      <c r="XC7" s="94"/>
      <c r="XD7" s="94"/>
      <c r="XE7" s="94"/>
      <c r="XF7" s="94"/>
      <c r="XG7" s="94"/>
      <c r="XH7" s="94"/>
      <c r="XI7" s="94"/>
      <c r="XJ7" s="94"/>
      <c r="XK7" s="94"/>
      <c r="XL7" s="94"/>
      <c r="XM7" s="94"/>
      <c r="XN7" s="94"/>
      <c r="XO7" s="94"/>
      <c r="XP7" s="94"/>
      <c r="XQ7" s="94"/>
      <c r="XR7" s="94"/>
      <c r="XS7" s="94"/>
      <c r="XT7" s="94"/>
      <c r="XU7" s="94"/>
      <c r="XV7" s="94"/>
      <c r="XW7" s="94"/>
      <c r="XX7" s="94"/>
      <c r="XY7" s="94"/>
      <c r="XZ7" s="94"/>
      <c r="YA7" s="94"/>
      <c r="YB7" s="94"/>
      <c r="YC7" s="94"/>
      <c r="YD7" s="94"/>
      <c r="YE7" s="94"/>
      <c r="YF7" s="94"/>
      <c r="YG7" s="94"/>
      <c r="YH7" s="94"/>
      <c r="YI7" s="94"/>
      <c r="YJ7" s="94"/>
      <c r="YK7" s="94"/>
      <c r="YL7" s="94"/>
      <c r="YM7" s="94"/>
      <c r="YN7" s="94"/>
      <c r="YO7" s="94"/>
      <c r="YP7" s="94"/>
      <c r="YQ7" s="94"/>
      <c r="YR7" s="94"/>
      <c r="YS7" s="94"/>
      <c r="YT7" s="94"/>
      <c r="YU7" s="94"/>
      <c r="YV7" s="94"/>
      <c r="YW7" s="94"/>
      <c r="YX7" s="94"/>
      <c r="YY7" s="94"/>
      <c r="YZ7" s="94"/>
      <c r="ZA7" s="94"/>
      <c r="ZB7" s="94"/>
      <c r="ZC7" s="94"/>
      <c r="ZD7" s="94"/>
      <c r="ZE7" s="94"/>
      <c r="ZF7" s="94"/>
      <c r="ZG7" s="94"/>
      <c r="ZH7" s="94"/>
      <c r="ZI7" s="94"/>
      <c r="ZJ7" s="94"/>
      <c r="ZK7" s="94"/>
      <c r="ZL7" s="94"/>
      <c r="ZM7" s="94"/>
      <c r="ZN7" s="94"/>
      <c r="ZO7" s="94"/>
      <c r="ZP7" s="94"/>
      <c r="ZQ7" s="94"/>
      <c r="ZR7" s="94"/>
      <c r="ZS7" s="94"/>
      <c r="ZT7" s="94"/>
      <c r="ZU7" s="94"/>
      <c r="ZV7" s="94"/>
      <c r="ZW7" s="94"/>
      <c r="ZX7" s="94"/>
      <c r="ZY7" s="94"/>
      <c r="ZZ7" s="94"/>
      <c r="AAA7" s="94"/>
      <c r="AAB7" s="94"/>
      <c r="AAC7" s="94"/>
      <c r="AAD7" s="94"/>
      <c r="AAE7" s="94"/>
      <c r="AAF7" s="94"/>
      <c r="AAG7" s="94"/>
      <c r="AAH7" s="94"/>
      <c r="AAI7" s="94"/>
      <c r="AAJ7" s="94"/>
      <c r="AAK7" s="94"/>
      <c r="AAL7" s="94"/>
      <c r="AAM7" s="94"/>
      <c r="AAN7" s="94"/>
      <c r="AAO7" s="94"/>
      <c r="AAP7" s="94"/>
      <c r="AAQ7" s="94"/>
      <c r="AAR7" s="94"/>
      <c r="AAS7" s="94"/>
      <c r="AAT7" s="94"/>
      <c r="AAU7" s="94"/>
      <c r="AAV7" s="94"/>
      <c r="AAW7" s="94"/>
      <c r="AAX7" s="94"/>
      <c r="AAY7" s="94"/>
      <c r="AAZ7" s="94"/>
      <c r="ABA7" s="94"/>
      <c r="ABB7" s="94"/>
      <c r="ABC7" s="94"/>
      <c r="ABD7" s="94"/>
      <c r="ABE7" s="94"/>
      <c r="ABF7" s="94"/>
      <c r="ABG7" s="94"/>
      <c r="ABH7" s="94"/>
      <c r="ABI7" s="94"/>
      <c r="ABJ7" s="94"/>
      <c r="ABK7" s="94"/>
      <c r="ABL7" s="94"/>
      <c r="ABM7" s="94"/>
      <c r="ABN7" s="94"/>
      <c r="ABO7" s="94"/>
      <c r="ABP7" s="94"/>
      <c r="ABQ7" s="94"/>
      <c r="ABR7" s="94"/>
      <c r="ABS7" s="94"/>
      <c r="ABT7" s="94"/>
      <c r="ABU7" s="94"/>
      <c r="ABV7" s="94"/>
      <c r="ABW7" s="94"/>
      <c r="ABX7" s="94"/>
      <c r="ABY7" s="94"/>
      <c r="ABZ7" s="94"/>
      <c r="ACA7" s="94"/>
      <c r="ACB7" s="94"/>
      <c r="ACC7" s="94"/>
      <c r="ACD7" s="94"/>
      <c r="ACE7" s="94"/>
      <c r="ACF7" s="94"/>
      <c r="ACG7" s="94"/>
      <c r="ACH7" s="94"/>
      <c r="ACI7" s="94"/>
      <c r="ACJ7" s="94"/>
      <c r="ACK7" s="94"/>
      <c r="ACL7" s="94"/>
      <c r="ACM7" s="94"/>
      <c r="ACN7" s="94"/>
      <c r="ACO7" s="94"/>
      <c r="ACP7" s="94"/>
      <c r="ACQ7" s="94"/>
      <c r="ACR7" s="94"/>
      <c r="ACS7" s="94"/>
      <c r="ACT7" s="94"/>
      <c r="ACU7" s="94"/>
      <c r="ACV7" s="94"/>
      <c r="ACW7" s="94"/>
      <c r="ACX7" s="94"/>
      <c r="ACY7" s="94"/>
      <c r="ACZ7" s="94"/>
      <c r="ADA7" s="94"/>
      <c r="ADB7" s="94"/>
      <c r="ADC7" s="94"/>
      <c r="ADD7" s="94"/>
      <c r="ADE7" s="94"/>
      <c r="ADF7" s="94"/>
      <c r="ADG7" s="94"/>
      <c r="ADH7" s="94"/>
      <c r="ADI7" s="94"/>
      <c r="ADJ7" s="94"/>
      <c r="ADK7" s="94"/>
      <c r="ADL7" s="94"/>
      <c r="ADM7" s="94"/>
      <c r="ADN7" s="94"/>
      <c r="ADO7" s="94"/>
      <c r="ADP7" s="94"/>
      <c r="ADQ7" s="94"/>
      <c r="ADR7" s="94"/>
      <c r="ADS7" s="94"/>
      <c r="ADT7" s="94"/>
      <c r="ADU7" s="94"/>
      <c r="ADV7" s="94"/>
      <c r="ADW7" s="94"/>
      <c r="ADX7" s="94"/>
      <c r="ADY7" s="94"/>
      <c r="ADZ7" s="94"/>
      <c r="AEA7" s="94"/>
      <c r="AEB7" s="94"/>
      <c r="AEC7" s="94"/>
      <c r="AED7" s="94"/>
      <c r="AEE7" s="94"/>
      <c r="AEF7" s="94"/>
      <c r="AEG7" s="94"/>
      <c r="AEH7" s="94"/>
      <c r="AEI7" s="94"/>
      <c r="AEJ7" s="94"/>
      <c r="AEK7" s="94"/>
      <c r="AEL7" s="94"/>
      <c r="AEM7" s="94"/>
      <c r="AEN7" s="94"/>
      <c r="AEO7" s="94"/>
      <c r="AEP7" s="94"/>
      <c r="AEQ7" s="94"/>
      <c r="AER7" s="94"/>
      <c r="AES7" s="94"/>
      <c r="AET7" s="94"/>
      <c r="AEU7" s="94"/>
      <c r="AEV7" s="94"/>
      <c r="AEW7" s="94"/>
      <c r="AEX7" s="94"/>
      <c r="AEY7" s="94"/>
      <c r="AEZ7" s="94"/>
      <c r="AFA7" s="94"/>
      <c r="AFB7" s="94"/>
      <c r="AFC7" s="94"/>
      <c r="AFD7" s="94"/>
      <c r="AFE7" s="94"/>
      <c r="AFF7" s="94"/>
      <c r="AFG7" s="94"/>
      <c r="AFH7" s="94"/>
      <c r="AFI7" s="94"/>
      <c r="AFJ7" s="94"/>
      <c r="AFK7" s="94"/>
      <c r="AFL7" s="94"/>
      <c r="AFM7" s="94"/>
      <c r="AFN7" s="94"/>
      <c r="AFO7" s="94"/>
      <c r="AFP7" s="94"/>
      <c r="AFQ7" s="94"/>
      <c r="AFR7" s="94"/>
      <c r="AFS7" s="94"/>
      <c r="AFT7" s="94"/>
      <c r="AFU7" s="94"/>
      <c r="AFV7" s="94"/>
      <c r="AFW7" s="94"/>
      <c r="AFX7" s="94"/>
      <c r="AFY7" s="94"/>
      <c r="AFZ7" s="94"/>
      <c r="AGA7" s="94"/>
      <c r="AGB7" s="94"/>
      <c r="AGC7" s="94"/>
      <c r="AGD7" s="94"/>
      <c r="AGE7" s="94"/>
      <c r="AGF7" s="94"/>
      <c r="AGG7" s="94"/>
      <c r="AGH7" s="94"/>
      <c r="AGI7" s="94"/>
      <c r="AGJ7" s="94"/>
      <c r="AGK7" s="94"/>
      <c r="AGL7" s="94"/>
      <c r="AGM7" s="94"/>
      <c r="AGN7" s="94"/>
      <c r="AGO7" s="94"/>
      <c r="AGP7" s="94"/>
      <c r="AGQ7" s="94"/>
      <c r="AGR7" s="94"/>
      <c r="AGS7" s="94"/>
      <c r="AGT7" s="94"/>
      <c r="AGU7" s="94"/>
      <c r="AGV7" s="94"/>
      <c r="AGW7" s="94"/>
      <c r="AGX7" s="94"/>
      <c r="AGY7" s="94"/>
      <c r="AGZ7" s="94"/>
      <c r="AHA7" s="94"/>
      <c r="AHB7" s="94"/>
      <c r="AHC7" s="94"/>
      <c r="AHD7" s="94"/>
      <c r="AHE7" s="94"/>
      <c r="AHF7" s="94"/>
      <c r="AHG7" s="94"/>
      <c r="AHH7" s="94"/>
      <c r="AHI7" s="94"/>
      <c r="AHJ7" s="94"/>
      <c r="AHK7" s="94"/>
      <c r="AHL7" s="94"/>
      <c r="AHM7" s="94"/>
      <c r="AHN7" s="94"/>
      <c r="AHO7" s="94"/>
      <c r="AHP7" s="94"/>
      <c r="AHQ7" s="94"/>
      <c r="AHR7" s="94"/>
      <c r="AHS7" s="94"/>
      <c r="AHT7" s="94"/>
      <c r="AHU7" s="94"/>
      <c r="AHV7" s="94"/>
      <c r="AHW7" s="94"/>
      <c r="AHX7" s="94"/>
      <c r="AHY7" s="94"/>
      <c r="AHZ7" s="94"/>
      <c r="AIA7" s="94"/>
      <c r="AIB7" s="94"/>
      <c r="AIC7" s="94"/>
      <c r="AID7" s="94"/>
      <c r="AIE7" s="94"/>
      <c r="AIF7" s="94"/>
      <c r="AIG7" s="94"/>
      <c r="AIH7" s="94"/>
      <c r="AII7" s="94"/>
      <c r="AIJ7" s="94"/>
      <c r="AIK7" s="94"/>
      <c r="AIL7" s="94"/>
      <c r="AIM7" s="94"/>
      <c r="AIN7" s="94"/>
      <c r="AIO7" s="94"/>
      <c r="AIP7" s="94"/>
      <c r="AIQ7" s="94"/>
      <c r="AIR7" s="94"/>
      <c r="AIS7" s="94"/>
      <c r="AIT7" s="94"/>
      <c r="AIU7" s="94"/>
      <c r="AIV7" s="94"/>
      <c r="AIW7" s="94"/>
      <c r="AIX7" s="94"/>
      <c r="AIY7" s="94"/>
      <c r="AIZ7" s="94"/>
      <c r="AJA7" s="94"/>
      <c r="AJB7" s="94"/>
      <c r="AJC7" s="94"/>
      <c r="AJD7" s="94"/>
      <c r="AJE7" s="94"/>
      <c r="AJF7" s="94"/>
      <c r="AJG7" s="94"/>
      <c r="AJH7" s="94"/>
      <c r="AJI7" s="94"/>
      <c r="AJJ7" s="94"/>
      <c r="AJK7" s="94"/>
      <c r="AJL7" s="94"/>
      <c r="AJM7" s="94"/>
      <c r="AJN7" s="94"/>
      <c r="AJO7" s="94"/>
      <c r="AJP7" s="94"/>
      <c r="AJQ7" s="94"/>
      <c r="AJR7" s="94"/>
      <c r="AJS7" s="94"/>
      <c r="AJT7" s="94"/>
      <c r="AJU7" s="94"/>
      <c r="AJV7" s="94"/>
      <c r="AJW7" s="94"/>
      <c r="AJX7" s="94"/>
      <c r="AJY7" s="94"/>
      <c r="AJZ7" s="94"/>
      <c r="AKA7" s="94"/>
      <c r="AKB7" s="94"/>
      <c r="AKC7" s="94"/>
      <c r="AKD7" s="94"/>
      <c r="AKE7" s="94"/>
      <c r="AKF7" s="94"/>
      <c r="AKG7" s="94"/>
      <c r="AKH7" s="94"/>
    </row>
    <row r="8" customFormat="false" ht="12.75" hidden="false" customHeight="true" outlineLevel="0" collapsed="false">
      <c r="A8" s="100" t="s">
        <v>843</v>
      </c>
      <c r="B8" s="101" t="n">
        <v>1005</v>
      </c>
      <c r="C8" s="102" t="n">
        <f aca="false">VLOOKUP(B8,$L$3:$Q$1430,6,0)</f>
        <v>1.9</v>
      </c>
      <c r="D8" s="101" t="n">
        <v>1055</v>
      </c>
      <c r="E8" s="102" t="n">
        <f aca="false">VLOOKUP(D8,$L$3:$Q$1430,6,0)</f>
        <v>1.7</v>
      </c>
      <c r="F8" s="92"/>
      <c r="G8" s="93"/>
      <c r="H8" s="92"/>
      <c r="J8" s="7"/>
      <c r="L8" s="7" t="n">
        <v>6</v>
      </c>
      <c r="M8" s="7" t="s">
        <v>844</v>
      </c>
      <c r="N8" s="7" t="s">
        <v>832</v>
      </c>
      <c r="O8" s="7" t="s">
        <v>833</v>
      </c>
      <c r="P8" s="7" t="n">
        <v>170</v>
      </c>
      <c r="Q8" s="93" t="n">
        <f aca="false">P8/100</f>
        <v>1.7</v>
      </c>
      <c r="R8" s="7" t="n">
        <v>1</v>
      </c>
      <c r="S8" s="7" t="n">
        <v>0</v>
      </c>
      <c r="T8" s="7" t="n">
        <v>0</v>
      </c>
      <c r="U8" s="7" t="n">
        <v>0</v>
      </c>
      <c r="V8" s="7" t="n">
        <v>0</v>
      </c>
      <c r="W8" s="7" t="n">
        <v>0</v>
      </c>
      <c r="X8" s="7" t="n">
        <v>1</v>
      </c>
      <c r="Y8" s="7" t="s">
        <v>834</v>
      </c>
      <c r="Z8" s="7" t="s">
        <v>835</v>
      </c>
      <c r="AA8" s="7" t="s">
        <v>836</v>
      </c>
      <c r="AB8" s="7" t="s">
        <v>837</v>
      </c>
      <c r="AC8" s="7" t="n">
        <v>0</v>
      </c>
      <c r="AD8" s="7" t="s">
        <v>838</v>
      </c>
      <c r="AE8" s="7" t="s">
        <v>836</v>
      </c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</row>
    <row r="9" customFormat="false" ht="12.75" hidden="false" customHeight="true" outlineLevel="0" collapsed="false">
      <c r="A9" s="100" t="s">
        <v>844</v>
      </c>
      <c r="B9" s="101" t="n">
        <v>1006</v>
      </c>
      <c r="C9" s="102" t="n">
        <f aca="false">VLOOKUP(B9,$L$3:$Q$1430,6,0)</f>
        <v>1.9</v>
      </c>
      <c r="D9" s="101" t="n">
        <v>1056</v>
      </c>
      <c r="E9" s="102" t="n">
        <f aca="false">VLOOKUP(D9,$L$3:$Q$1430,6,0)</f>
        <v>1.7</v>
      </c>
      <c r="F9" s="97"/>
      <c r="G9" s="103"/>
      <c r="H9" s="97"/>
      <c r="J9" s="7"/>
      <c r="L9" s="7" t="n">
        <v>7</v>
      </c>
      <c r="M9" s="7" t="s">
        <v>845</v>
      </c>
      <c r="N9" s="7" t="s">
        <v>832</v>
      </c>
      <c r="O9" s="7" t="s">
        <v>833</v>
      </c>
      <c r="P9" s="7" t="n">
        <v>185</v>
      </c>
      <c r="Q9" s="93" t="n">
        <f aca="false">P9/100</f>
        <v>1.85</v>
      </c>
      <c r="R9" s="7" t="n">
        <v>1</v>
      </c>
      <c r="S9" s="7" t="n">
        <v>0</v>
      </c>
      <c r="T9" s="7" t="n">
        <v>0</v>
      </c>
      <c r="U9" s="7" t="n">
        <v>0</v>
      </c>
      <c r="V9" s="7" t="n">
        <v>0</v>
      </c>
      <c r="W9" s="7" t="n">
        <v>0</v>
      </c>
      <c r="X9" s="7" t="n">
        <v>1</v>
      </c>
      <c r="Y9" s="7" t="s">
        <v>834</v>
      </c>
      <c r="Z9" s="7" t="s">
        <v>835</v>
      </c>
      <c r="AA9" s="7" t="s">
        <v>836</v>
      </c>
      <c r="AB9" s="7" t="s">
        <v>837</v>
      </c>
      <c r="AC9" s="7" t="n">
        <v>0</v>
      </c>
      <c r="AD9" s="7" t="s">
        <v>838</v>
      </c>
      <c r="AE9" s="7" t="s">
        <v>836</v>
      </c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  <c r="IW9" s="104"/>
      <c r="IX9" s="104"/>
      <c r="IY9" s="104"/>
      <c r="IZ9" s="104"/>
      <c r="JA9" s="104"/>
      <c r="JB9" s="104"/>
      <c r="JC9" s="104"/>
      <c r="JD9" s="104"/>
      <c r="JE9" s="104"/>
      <c r="JF9" s="104"/>
      <c r="JG9" s="104"/>
      <c r="JH9" s="104"/>
      <c r="JI9" s="104"/>
      <c r="JJ9" s="104"/>
      <c r="JK9" s="104"/>
      <c r="JL9" s="104"/>
      <c r="JM9" s="104"/>
      <c r="JN9" s="104"/>
      <c r="JO9" s="104"/>
      <c r="JP9" s="104"/>
      <c r="JQ9" s="104"/>
      <c r="JR9" s="104"/>
      <c r="JS9" s="104"/>
      <c r="JT9" s="104"/>
      <c r="JU9" s="104"/>
      <c r="JV9" s="104"/>
      <c r="JW9" s="104"/>
      <c r="JX9" s="104"/>
      <c r="JY9" s="104"/>
      <c r="JZ9" s="104"/>
      <c r="KA9" s="104"/>
      <c r="KB9" s="104"/>
      <c r="KC9" s="104"/>
      <c r="KD9" s="104"/>
      <c r="KE9" s="104"/>
      <c r="KF9" s="104"/>
      <c r="KG9" s="104"/>
      <c r="KH9" s="104"/>
      <c r="KI9" s="104"/>
      <c r="KJ9" s="104"/>
      <c r="KK9" s="104"/>
      <c r="KL9" s="104"/>
      <c r="KM9" s="104"/>
      <c r="KN9" s="104"/>
      <c r="KO9" s="104"/>
      <c r="KP9" s="104"/>
      <c r="KQ9" s="104"/>
      <c r="KR9" s="104"/>
      <c r="KS9" s="104"/>
      <c r="KT9" s="104"/>
      <c r="KU9" s="104"/>
      <c r="KV9" s="104"/>
      <c r="KW9" s="104"/>
      <c r="KX9" s="104"/>
      <c r="KY9" s="104"/>
      <c r="KZ9" s="104"/>
      <c r="LA9" s="104"/>
      <c r="LB9" s="104"/>
      <c r="LC9" s="104"/>
      <c r="LD9" s="104"/>
      <c r="LE9" s="104"/>
      <c r="LF9" s="104"/>
      <c r="LG9" s="104"/>
      <c r="LH9" s="104"/>
      <c r="LI9" s="104"/>
      <c r="LJ9" s="104"/>
      <c r="LK9" s="104"/>
      <c r="LL9" s="104"/>
      <c r="LM9" s="104"/>
      <c r="LN9" s="104"/>
      <c r="LO9" s="104"/>
      <c r="LP9" s="104"/>
      <c r="LQ9" s="104"/>
      <c r="LR9" s="104"/>
      <c r="LS9" s="104"/>
      <c r="LT9" s="104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4"/>
      <c r="OD9" s="104"/>
      <c r="OE9" s="104"/>
      <c r="OF9" s="104"/>
      <c r="OG9" s="104"/>
      <c r="OH9" s="104"/>
      <c r="OI9" s="104"/>
      <c r="OJ9" s="104"/>
      <c r="OK9" s="104"/>
      <c r="OL9" s="104"/>
      <c r="OM9" s="104"/>
      <c r="ON9" s="104"/>
      <c r="OO9" s="104"/>
      <c r="OP9" s="104"/>
      <c r="OQ9" s="104"/>
      <c r="OR9" s="104"/>
      <c r="OS9" s="104"/>
      <c r="OT9" s="104"/>
      <c r="OU9" s="104"/>
      <c r="OV9" s="104"/>
      <c r="OW9" s="104"/>
      <c r="OX9" s="104"/>
      <c r="OY9" s="104"/>
      <c r="OZ9" s="104"/>
      <c r="PA9" s="104"/>
      <c r="PB9" s="104"/>
      <c r="PC9" s="104"/>
      <c r="PD9" s="104"/>
      <c r="PE9" s="104"/>
      <c r="PF9" s="104"/>
      <c r="PG9" s="104"/>
      <c r="PH9" s="104"/>
      <c r="PI9" s="104"/>
      <c r="PJ9" s="104"/>
      <c r="PK9" s="104"/>
      <c r="PL9" s="104"/>
      <c r="PM9" s="104"/>
      <c r="PN9" s="104"/>
      <c r="PO9" s="104"/>
      <c r="PP9" s="104"/>
      <c r="PQ9" s="104"/>
      <c r="PR9" s="104"/>
      <c r="PS9" s="104"/>
      <c r="PT9" s="104"/>
      <c r="PU9" s="104"/>
      <c r="PV9" s="104"/>
      <c r="PW9" s="104"/>
      <c r="PX9" s="104"/>
      <c r="PY9" s="104"/>
      <c r="PZ9" s="104"/>
      <c r="QA9" s="104"/>
      <c r="QB9" s="104"/>
      <c r="QC9" s="104"/>
      <c r="QD9" s="104"/>
      <c r="QE9" s="104"/>
      <c r="QF9" s="104"/>
      <c r="QG9" s="104"/>
      <c r="QH9" s="104"/>
      <c r="QI9" s="104"/>
      <c r="QJ9" s="104"/>
      <c r="QK9" s="104"/>
      <c r="QL9" s="104"/>
      <c r="QM9" s="104"/>
      <c r="QN9" s="104"/>
      <c r="QO9" s="104"/>
      <c r="QP9" s="104"/>
      <c r="QQ9" s="104"/>
      <c r="QR9" s="104"/>
      <c r="QS9" s="104"/>
      <c r="QT9" s="104"/>
      <c r="QU9" s="104"/>
      <c r="QV9" s="104"/>
      <c r="QW9" s="104"/>
      <c r="QX9" s="104"/>
      <c r="QY9" s="104"/>
      <c r="QZ9" s="104"/>
      <c r="RA9" s="104"/>
      <c r="RB9" s="104"/>
      <c r="RC9" s="104"/>
      <c r="RD9" s="104"/>
      <c r="RE9" s="104"/>
      <c r="RF9" s="104"/>
      <c r="RG9" s="104"/>
      <c r="RH9" s="104"/>
      <c r="RI9" s="104"/>
      <c r="RJ9" s="104"/>
      <c r="RK9" s="104"/>
      <c r="RL9" s="104"/>
      <c r="RM9" s="104"/>
      <c r="RN9" s="104"/>
      <c r="RO9" s="104"/>
      <c r="RP9" s="104"/>
      <c r="RQ9" s="104"/>
      <c r="RR9" s="104"/>
      <c r="RS9" s="104"/>
      <c r="RT9" s="104"/>
      <c r="RU9" s="104"/>
      <c r="RV9" s="104"/>
      <c r="RW9" s="104"/>
      <c r="RX9" s="104"/>
      <c r="RY9" s="104"/>
      <c r="RZ9" s="104"/>
      <c r="SA9" s="104"/>
      <c r="SB9" s="104"/>
      <c r="SC9" s="104"/>
      <c r="SD9" s="104"/>
      <c r="SE9" s="104"/>
      <c r="SF9" s="104"/>
      <c r="SG9" s="104"/>
      <c r="SH9" s="104"/>
      <c r="SI9" s="104"/>
      <c r="SJ9" s="104"/>
      <c r="SK9" s="104"/>
      <c r="SL9" s="104"/>
      <c r="SM9" s="104"/>
      <c r="SN9" s="104"/>
      <c r="SO9" s="104"/>
      <c r="SP9" s="104"/>
      <c r="SQ9" s="104"/>
      <c r="SR9" s="104"/>
      <c r="SS9" s="104"/>
      <c r="ST9" s="104"/>
      <c r="SU9" s="104"/>
      <c r="SV9" s="104"/>
      <c r="SW9" s="104"/>
      <c r="SX9" s="104"/>
      <c r="SY9" s="104"/>
      <c r="SZ9" s="104"/>
      <c r="TA9" s="104"/>
      <c r="TB9" s="104"/>
      <c r="TC9" s="104"/>
      <c r="TD9" s="104"/>
      <c r="TE9" s="104"/>
      <c r="TF9" s="104"/>
      <c r="TG9" s="104"/>
      <c r="TH9" s="104"/>
      <c r="TI9" s="104"/>
      <c r="TJ9" s="104"/>
      <c r="TK9" s="104"/>
      <c r="TL9" s="104"/>
      <c r="TM9" s="104"/>
      <c r="TN9" s="104"/>
      <c r="TO9" s="104"/>
      <c r="TP9" s="104"/>
      <c r="TQ9" s="104"/>
      <c r="TR9" s="104"/>
      <c r="TS9" s="104"/>
      <c r="TT9" s="104"/>
      <c r="TU9" s="104"/>
      <c r="TV9" s="104"/>
      <c r="TW9" s="104"/>
      <c r="TX9" s="104"/>
      <c r="TY9" s="104"/>
      <c r="TZ9" s="104"/>
      <c r="UA9" s="104"/>
      <c r="UB9" s="104"/>
      <c r="UC9" s="104"/>
      <c r="UD9" s="104"/>
      <c r="UE9" s="104"/>
      <c r="UF9" s="104"/>
      <c r="UG9" s="104"/>
      <c r="UH9" s="104"/>
      <c r="UI9" s="104"/>
      <c r="UJ9" s="104"/>
      <c r="UK9" s="104"/>
      <c r="UL9" s="104"/>
      <c r="UM9" s="104"/>
      <c r="UN9" s="104"/>
      <c r="UO9" s="104"/>
      <c r="UP9" s="104"/>
      <c r="UQ9" s="104"/>
      <c r="UR9" s="104"/>
      <c r="US9" s="104"/>
      <c r="UT9" s="104"/>
      <c r="UU9" s="104"/>
      <c r="UV9" s="104"/>
      <c r="UW9" s="104"/>
      <c r="UX9" s="104"/>
      <c r="UY9" s="104"/>
      <c r="UZ9" s="104"/>
      <c r="VA9" s="104"/>
      <c r="VB9" s="104"/>
      <c r="VC9" s="104"/>
      <c r="VD9" s="104"/>
      <c r="VE9" s="104"/>
      <c r="VF9" s="104"/>
      <c r="VG9" s="104"/>
      <c r="VH9" s="104"/>
      <c r="VI9" s="104"/>
      <c r="VJ9" s="104"/>
      <c r="VK9" s="104"/>
      <c r="VL9" s="104"/>
      <c r="VM9" s="104"/>
      <c r="VN9" s="104"/>
      <c r="VO9" s="104"/>
      <c r="VP9" s="104"/>
      <c r="VQ9" s="104"/>
      <c r="VR9" s="104"/>
      <c r="VS9" s="104"/>
      <c r="VT9" s="104"/>
      <c r="VU9" s="104"/>
      <c r="VV9" s="104"/>
      <c r="VW9" s="104"/>
      <c r="VX9" s="104"/>
      <c r="VY9" s="104"/>
      <c r="VZ9" s="104"/>
      <c r="WA9" s="104"/>
      <c r="WB9" s="104"/>
      <c r="WC9" s="104"/>
      <c r="WD9" s="104"/>
      <c r="WE9" s="104"/>
      <c r="WF9" s="104"/>
      <c r="WG9" s="104"/>
      <c r="WH9" s="104"/>
      <c r="WI9" s="104"/>
      <c r="WJ9" s="104"/>
      <c r="WK9" s="104"/>
      <c r="WL9" s="104"/>
      <c r="WM9" s="104"/>
      <c r="WN9" s="104"/>
      <c r="WO9" s="104"/>
      <c r="WP9" s="104"/>
      <c r="WQ9" s="104"/>
      <c r="WR9" s="104"/>
      <c r="WS9" s="104"/>
      <c r="WT9" s="104"/>
      <c r="WU9" s="104"/>
      <c r="WV9" s="104"/>
      <c r="WW9" s="104"/>
      <c r="WX9" s="104"/>
      <c r="WY9" s="104"/>
      <c r="WZ9" s="104"/>
      <c r="XA9" s="104"/>
      <c r="XB9" s="104"/>
      <c r="XC9" s="104"/>
      <c r="XD9" s="104"/>
      <c r="XE9" s="104"/>
      <c r="XF9" s="104"/>
      <c r="XG9" s="104"/>
      <c r="XH9" s="104"/>
      <c r="XI9" s="104"/>
      <c r="XJ9" s="104"/>
      <c r="XK9" s="104"/>
      <c r="XL9" s="104"/>
      <c r="XM9" s="104"/>
      <c r="XN9" s="104"/>
      <c r="XO9" s="104"/>
      <c r="XP9" s="104"/>
      <c r="XQ9" s="104"/>
      <c r="XR9" s="104"/>
      <c r="XS9" s="104"/>
      <c r="XT9" s="104"/>
      <c r="XU9" s="104"/>
      <c r="XV9" s="104"/>
      <c r="XW9" s="104"/>
      <c r="XX9" s="104"/>
      <c r="XY9" s="104"/>
      <c r="XZ9" s="104"/>
      <c r="YA9" s="104"/>
      <c r="YB9" s="104"/>
      <c r="YC9" s="104"/>
      <c r="YD9" s="104"/>
      <c r="YE9" s="104"/>
      <c r="YF9" s="104"/>
      <c r="YG9" s="104"/>
      <c r="YH9" s="104"/>
      <c r="YI9" s="104"/>
      <c r="YJ9" s="104"/>
      <c r="YK9" s="104"/>
      <c r="YL9" s="104"/>
      <c r="YM9" s="104"/>
      <c r="YN9" s="104"/>
      <c r="YO9" s="104"/>
      <c r="YP9" s="104"/>
      <c r="YQ9" s="104"/>
      <c r="YR9" s="104"/>
      <c r="YS9" s="104"/>
      <c r="YT9" s="104"/>
      <c r="YU9" s="104"/>
      <c r="YV9" s="104"/>
      <c r="YW9" s="104"/>
      <c r="YX9" s="104"/>
      <c r="YY9" s="104"/>
      <c r="YZ9" s="104"/>
      <c r="ZA9" s="104"/>
      <c r="ZB9" s="104"/>
      <c r="ZC9" s="104"/>
      <c r="ZD9" s="104"/>
      <c r="ZE9" s="104"/>
      <c r="ZF9" s="104"/>
      <c r="ZG9" s="104"/>
      <c r="ZH9" s="104"/>
      <c r="ZI9" s="104"/>
      <c r="ZJ9" s="104"/>
      <c r="ZK9" s="104"/>
      <c r="ZL9" s="104"/>
      <c r="ZM9" s="104"/>
      <c r="ZN9" s="104"/>
      <c r="ZO9" s="104"/>
      <c r="ZP9" s="104"/>
      <c r="ZQ9" s="104"/>
      <c r="ZR9" s="104"/>
      <c r="ZS9" s="104"/>
      <c r="ZT9" s="104"/>
      <c r="ZU9" s="104"/>
      <c r="ZV9" s="104"/>
      <c r="ZW9" s="104"/>
      <c r="ZX9" s="104"/>
      <c r="ZY9" s="104"/>
      <c r="ZZ9" s="104"/>
      <c r="AAA9" s="104"/>
      <c r="AAB9" s="104"/>
      <c r="AAC9" s="104"/>
      <c r="AAD9" s="104"/>
      <c r="AAE9" s="104"/>
      <c r="AAF9" s="104"/>
      <c r="AAG9" s="104"/>
      <c r="AAH9" s="104"/>
      <c r="AAI9" s="104"/>
      <c r="AAJ9" s="104"/>
      <c r="AAK9" s="104"/>
      <c r="AAL9" s="104"/>
      <c r="AAM9" s="104"/>
      <c r="AAN9" s="104"/>
      <c r="AAO9" s="104"/>
      <c r="AAP9" s="104"/>
      <c r="AAQ9" s="104"/>
      <c r="AAR9" s="104"/>
      <c r="AAS9" s="104"/>
      <c r="AAT9" s="104"/>
      <c r="AAU9" s="104"/>
      <c r="AAV9" s="104"/>
      <c r="AAW9" s="104"/>
      <c r="AAX9" s="104"/>
      <c r="AAY9" s="104"/>
      <c r="AAZ9" s="104"/>
      <c r="ABA9" s="104"/>
      <c r="ABB9" s="104"/>
      <c r="ABC9" s="104"/>
      <c r="ABD9" s="104"/>
      <c r="ABE9" s="104"/>
      <c r="ABF9" s="104"/>
      <c r="ABG9" s="104"/>
      <c r="ABH9" s="104"/>
      <c r="ABI9" s="104"/>
      <c r="ABJ9" s="104"/>
      <c r="ABK9" s="104"/>
      <c r="ABL9" s="104"/>
      <c r="ABM9" s="104"/>
      <c r="ABN9" s="104"/>
      <c r="ABO9" s="104"/>
      <c r="ABP9" s="104"/>
      <c r="ABQ9" s="104"/>
      <c r="ABR9" s="104"/>
      <c r="ABS9" s="104"/>
      <c r="ABT9" s="104"/>
      <c r="ABU9" s="104"/>
      <c r="ABV9" s="104"/>
      <c r="ABW9" s="104"/>
      <c r="ABX9" s="104"/>
      <c r="ABY9" s="104"/>
      <c r="ABZ9" s="104"/>
      <c r="ACA9" s="104"/>
      <c r="ACB9" s="104"/>
      <c r="ACC9" s="104"/>
      <c r="ACD9" s="104"/>
      <c r="ACE9" s="104"/>
      <c r="ACF9" s="104"/>
      <c r="ACG9" s="104"/>
      <c r="ACH9" s="104"/>
      <c r="ACI9" s="104"/>
      <c r="ACJ9" s="104"/>
      <c r="ACK9" s="104"/>
      <c r="ACL9" s="104"/>
      <c r="ACM9" s="104"/>
      <c r="ACN9" s="104"/>
      <c r="ACO9" s="104"/>
      <c r="ACP9" s="104"/>
      <c r="ACQ9" s="104"/>
      <c r="ACR9" s="104"/>
      <c r="ACS9" s="104"/>
      <c r="ACT9" s="104"/>
      <c r="ACU9" s="104"/>
      <c r="ACV9" s="104"/>
      <c r="ACW9" s="104"/>
      <c r="ACX9" s="104"/>
      <c r="ACY9" s="104"/>
      <c r="ACZ9" s="104"/>
      <c r="ADA9" s="104"/>
      <c r="ADB9" s="104"/>
      <c r="ADC9" s="104"/>
      <c r="ADD9" s="104"/>
      <c r="ADE9" s="104"/>
      <c r="ADF9" s="104"/>
      <c r="ADG9" s="104"/>
      <c r="ADH9" s="104"/>
      <c r="ADI9" s="104"/>
      <c r="ADJ9" s="104"/>
      <c r="ADK9" s="104"/>
      <c r="ADL9" s="104"/>
      <c r="ADM9" s="104"/>
      <c r="ADN9" s="104"/>
      <c r="ADO9" s="104"/>
      <c r="ADP9" s="104"/>
      <c r="ADQ9" s="104"/>
      <c r="ADR9" s="104"/>
      <c r="ADS9" s="104"/>
      <c r="ADT9" s="104"/>
      <c r="ADU9" s="104"/>
      <c r="ADV9" s="104"/>
      <c r="ADW9" s="104"/>
      <c r="ADX9" s="104"/>
      <c r="ADY9" s="104"/>
      <c r="ADZ9" s="104"/>
      <c r="AEA9" s="104"/>
      <c r="AEB9" s="104"/>
      <c r="AEC9" s="104"/>
      <c r="AED9" s="104"/>
      <c r="AEE9" s="104"/>
      <c r="AEF9" s="104"/>
      <c r="AEG9" s="104"/>
      <c r="AEH9" s="104"/>
      <c r="AEI9" s="104"/>
      <c r="AEJ9" s="104"/>
      <c r="AEK9" s="104"/>
      <c r="AEL9" s="104"/>
      <c r="AEM9" s="104"/>
      <c r="AEN9" s="104"/>
      <c r="AEO9" s="104"/>
      <c r="AEP9" s="104"/>
      <c r="AEQ9" s="104"/>
      <c r="AER9" s="104"/>
      <c r="AES9" s="104"/>
      <c r="AET9" s="104"/>
      <c r="AEU9" s="104"/>
      <c r="AEV9" s="104"/>
      <c r="AEW9" s="104"/>
      <c r="AEX9" s="104"/>
      <c r="AEY9" s="104"/>
      <c r="AEZ9" s="104"/>
      <c r="AFA9" s="104"/>
      <c r="AFB9" s="104"/>
      <c r="AFC9" s="104"/>
      <c r="AFD9" s="104"/>
      <c r="AFE9" s="104"/>
      <c r="AFF9" s="104"/>
      <c r="AFG9" s="104"/>
      <c r="AFH9" s="104"/>
      <c r="AFI9" s="104"/>
      <c r="AFJ9" s="104"/>
      <c r="AFK9" s="104"/>
      <c r="AFL9" s="104"/>
      <c r="AFM9" s="104"/>
      <c r="AFN9" s="104"/>
      <c r="AFO9" s="104"/>
      <c r="AFP9" s="104"/>
      <c r="AFQ9" s="104"/>
      <c r="AFR9" s="104"/>
      <c r="AFS9" s="104"/>
      <c r="AFT9" s="104"/>
      <c r="AFU9" s="104"/>
      <c r="AFV9" s="104"/>
      <c r="AFW9" s="104"/>
      <c r="AFX9" s="104"/>
      <c r="AFY9" s="104"/>
      <c r="AFZ9" s="104"/>
      <c r="AGA9" s="104"/>
      <c r="AGB9" s="104"/>
      <c r="AGC9" s="104"/>
      <c r="AGD9" s="104"/>
      <c r="AGE9" s="104"/>
      <c r="AGF9" s="104"/>
      <c r="AGG9" s="104"/>
      <c r="AGH9" s="104"/>
      <c r="AGI9" s="104"/>
      <c r="AGJ9" s="104"/>
      <c r="AGK9" s="104"/>
      <c r="AGL9" s="104"/>
      <c r="AGM9" s="104"/>
      <c r="AGN9" s="104"/>
      <c r="AGO9" s="104"/>
      <c r="AGP9" s="104"/>
      <c r="AGQ9" s="104"/>
      <c r="AGR9" s="104"/>
      <c r="AGS9" s="104"/>
      <c r="AGT9" s="104"/>
      <c r="AGU9" s="104"/>
      <c r="AGV9" s="104"/>
      <c r="AGW9" s="104"/>
      <c r="AGX9" s="104"/>
      <c r="AGY9" s="104"/>
      <c r="AGZ9" s="104"/>
      <c r="AHA9" s="104"/>
      <c r="AHB9" s="104"/>
      <c r="AHC9" s="104"/>
      <c r="AHD9" s="104"/>
      <c r="AHE9" s="104"/>
      <c r="AHF9" s="104"/>
      <c r="AHG9" s="104"/>
      <c r="AHH9" s="104"/>
      <c r="AHI9" s="104"/>
      <c r="AHJ9" s="104"/>
      <c r="AHK9" s="104"/>
      <c r="AHL9" s="104"/>
      <c r="AHM9" s="104"/>
      <c r="AHN9" s="104"/>
      <c r="AHO9" s="104"/>
      <c r="AHP9" s="104"/>
      <c r="AHQ9" s="104"/>
      <c r="AHR9" s="104"/>
      <c r="AHS9" s="104"/>
      <c r="AHT9" s="104"/>
      <c r="AHU9" s="104"/>
      <c r="AHV9" s="104"/>
      <c r="AHW9" s="104"/>
      <c r="AHX9" s="104"/>
      <c r="AHY9" s="104"/>
      <c r="AHZ9" s="104"/>
      <c r="AIA9" s="104"/>
      <c r="AIB9" s="104"/>
      <c r="AIC9" s="104"/>
      <c r="AID9" s="104"/>
      <c r="AIE9" s="104"/>
      <c r="AIF9" s="104"/>
      <c r="AIG9" s="104"/>
      <c r="AIH9" s="104"/>
      <c r="AII9" s="104"/>
      <c r="AIJ9" s="104"/>
      <c r="AIK9" s="104"/>
      <c r="AIL9" s="104"/>
      <c r="AIM9" s="104"/>
      <c r="AIN9" s="104"/>
      <c r="AIO9" s="104"/>
      <c r="AIP9" s="104"/>
      <c r="AIQ9" s="104"/>
      <c r="AIR9" s="104"/>
      <c r="AIS9" s="104"/>
      <c r="AIT9" s="104"/>
      <c r="AIU9" s="104"/>
      <c r="AIV9" s="104"/>
      <c r="AIW9" s="104"/>
      <c r="AIX9" s="104"/>
      <c r="AIY9" s="104"/>
      <c r="AIZ9" s="104"/>
      <c r="AJA9" s="104"/>
      <c r="AJB9" s="104"/>
      <c r="AJC9" s="104"/>
      <c r="AJD9" s="104"/>
      <c r="AJE9" s="104"/>
      <c r="AJF9" s="104"/>
      <c r="AJG9" s="104"/>
      <c r="AJH9" s="104"/>
      <c r="AJI9" s="104"/>
      <c r="AJJ9" s="104"/>
      <c r="AJK9" s="104"/>
      <c r="AJL9" s="104"/>
      <c r="AJM9" s="104"/>
      <c r="AJN9" s="104"/>
      <c r="AJO9" s="104"/>
      <c r="AJP9" s="104"/>
      <c r="AJQ9" s="104"/>
      <c r="AJR9" s="104"/>
      <c r="AJS9" s="104"/>
      <c r="AJT9" s="104"/>
      <c r="AJU9" s="104"/>
      <c r="AJV9" s="104"/>
      <c r="AJW9" s="104"/>
      <c r="AJX9" s="104"/>
      <c r="AJY9" s="104"/>
      <c r="AJZ9" s="104"/>
      <c r="AKA9" s="104"/>
      <c r="AKB9" s="104"/>
      <c r="AKC9" s="104"/>
      <c r="AKD9" s="104"/>
      <c r="AKE9" s="104"/>
      <c r="AKF9" s="104"/>
      <c r="AKG9" s="104"/>
      <c r="AKH9" s="104"/>
      <c r="AKI9" s="104"/>
    </row>
    <row r="10" customFormat="false" ht="12.75" hidden="false" customHeight="true" outlineLevel="0" collapsed="false">
      <c r="A10" s="100" t="s">
        <v>846</v>
      </c>
      <c r="B10" s="101" t="n">
        <v>1007</v>
      </c>
      <c r="C10" s="102" t="n">
        <f aca="false">VLOOKUP(B10,$L$3:$Q$1430,6,0)</f>
        <v>2</v>
      </c>
      <c r="D10" s="101" t="n">
        <v>1057</v>
      </c>
      <c r="E10" s="102" t="n">
        <f aca="false">VLOOKUP(D10,$L$3:$Q$1430,6,0)</f>
        <v>1.8</v>
      </c>
      <c r="F10" s="92"/>
      <c r="G10" s="93"/>
      <c r="H10" s="92"/>
      <c r="J10" s="7"/>
      <c r="L10" s="7" t="n">
        <v>8</v>
      </c>
      <c r="M10" s="7" t="s">
        <v>847</v>
      </c>
      <c r="N10" s="7" t="s">
        <v>832</v>
      </c>
      <c r="O10" s="7" t="s">
        <v>833</v>
      </c>
      <c r="P10" s="7" t="n">
        <v>160</v>
      </c>
      <c r="Q10" s="93" t="n">
        <f aca="false">P10/100</f>
        <v>1.6</v>
      </c>
      <c r="R10" s="7" t="n">
        <v>1</v>
      </c>
      <c r="S10" s="7" t="n">
        <v>0</v>
      </c>
      <c r="T10" s="7" t="n">
        <v>0</v>
      </c>
      <c r="U10" s="7" t="n">
        <v>0</v>
      </c>
      <c r="V10" s="7" t="n">
        <v>0</v>
      </c>
      <c r="W10" s="7" t="n">
        <v>0</v>
      </c>
      <c r="X10" s="7" t="n">
        <v>1</v>
      </c>
      <c r="Y10" s="7" t="s">
        <v>834</v>
      </c>
      <c r="Z10" s="7" t="s">
        <v>835</v>
      </c>
      <c r="AA10" s="7" t="s">
        <v>836</v>
      </c>
      <c r="AB10" s="7" t="s">
        <v>837</v>
      </c>
      <c r="AC10" s="7" t="n">
        <v>0</v>
      </c>
      <c r="AD10" s="7" t="s">
        <v>838</v>
      </c>
      <c r="AE10" s="7" t="s">
        <v>836</v>
      </c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  <c r="OL10" s="94"/>
      <c r="OM10" s="94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4"/>
      <c r="OY10" s="94"/>
      <c r="OZ10" s="94"/>
      <c r="PA10" s="94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4"/>
      <c r="PM10" s="94"/>
      <c r="PN10" s="94"/>
      <c r="PO10" s="94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4"/>
      <c r="QA10" s="94"/>
      <c r="QB10" s="94"/>
      <c r="QC10" s="94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4"/>
      <c r="QP10" s="94"/>
      <c r="QQ10" s="94"/>
      <c r="QR10" s="94"/>
      <c r="QS10" s="94"/>
      <c r="QT10" s="94"/>
      <c r="QU10" s="94"/>
      <c r="QV10" s="94"/>
      <c r="QW10" s="94"/>
      <c r="QX10" s="94"/>
      <c r="QY10" s="94"/>
      <c r="QZ10" s="94"/>
      <c r="RA10" s="94"/>
      <c r="RB10" s="94"/>
      <c r="RC10" s="94"/>
      <c r="RD10" s="94"/>
      <c r="RE10" s="94"/>
      <c r="RF10" s="94"/>
      <c r="RG10" s="94"/>
      <c r="RH10" s="94"/>
      <c r="RI10" s="94"/>
      <c r="RJ10" s="94"/>
      <c r="RK10" s="94"/>
      <c r="RL10" s="94"/>
      <c r="RM10" s="94"/>
      <c r="RN10" s="94"/>
      <c r="RO10" s="94"/>
      <c r="RP10" s="94"/>
      <c r="RQ10" s="94"/>
      <c r="RR10" s="94"/>
      <c r="RS10" s="94"/>
      <c r="RT10" s="94"/>
      <c r="RU10" s="94"/>
      <c r="RV10" s="94"/>
      <c r="RW10" s="94"/>
      <c r="RX10" s="94"/>
      <c r="RY10" s="94"/>
      <c r="RZ10" s="94"/>
      <c r="SA10" s="94"/>
      <c r="SB10" s="94"/>
      <c r="SC10" s="94"/>
      <c r="SD10" s="94"/>
      <c r="SE10" s="94"/>
      <c r="SF10" s="94"/>
      <c r="SG10" s="94"/>
      <c r="SH10" s="94"/>
      <c r="SI10" s="94"/>
      <c r="SJ10" s="94"/>
      <c r="SK10" s="94"/>
      <c r="SL10" s="94"/>
      <c r="SM10" s="94"/>
      <c r="SN10" s="94"/>
      <c r="SO10" s="94"/>
      <c r="SP10" s="94"/>
      <c r="SQ10" s="94"/>
      <c r="SR10" s="94"/>
      <c r="SS10" s="94"/>
      <c r="ST10" s="94"/>
      <c r="SU10" s="94"/>
      <c r="SV10" s="94"/>
      <c r="SW10" s="94"/>
      <c r="SX10" s="94"/>
      <c r="SY10" s="94"/>
      <c r="SZ10" s="94"/>
      <c r="TA10" s="94"/>
      <c r="TB10" s="94"/>
      <c r="TC10" s="94"/>
      <c r="TD10" s="94"/>
      <c r="TE10" s="94"/>
      <c r="TF10" s="94"/>
      <c r="TG10" s="94"/>
      <c r="TH10" s="94"/>
      <c r="TI10" s="94"/>
      <c r="TJ10" s="94"/>
      <c r="TK10" s="94"/>
      <c r="TL10" s="94"/>
      <c r="TM10" s="94"/>
      <c r="TN10" s="94"/>
      <c r="TO10" s="94"/>
      <c r="TP10" s="94"/>
      <c r="TQ10" s="94"/>
      <c r="TR10" s="94"/>
      <c r="TS10" s="94"/>
      <c r="TT10" s="94"/>
      <c r="TU10" s="94"/>
      <c r="TV10" s="94"/>
      <c r="TW10" s="94"/>
      <c r="TX10" s="94"/>
      <c r="TY10" s="94"/>
      <c r="TZ10" s="94"/>
      <c r="UA10" s="94"/>
      <c r="UB10" s="94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</row>
    <row r="11" customFormat="false" ht="12.75" hidden="false" customHeight="true" outlineLevel="0" collapsed="false">
      <c r="A11" s="100" t="s">
        <v>848</v>
      </c>
      <c r="B11" s="101" t="n">
        <v>1124</v>
      </c>
      <c r="C11" s="102" t="n">
        <f aca="false">VLOOKUP(B11,$L$3:$Q$1430,6,0)</f>
        <v>2.5</v>
      </c>
      <c r="D11" s="101" t="n">
        <v>1125</v>
      </c>
      <c r="E11" s="102" t="n">
        <f aca="false">VLOOKUP(D11,$L$3:$Q$1430,6,0)</f>
        <v>2.2</v>
      </c>
      <c r="F11" s="92"/>
      <c r="G11" s="93"/>
      <c r="H11" s="92"/>
      <c r="I11" s="93"/>
      <c r="J11" s="7"/>
      <c r="K11" s="92"/>
      <c r="L11" s="7" t="n">
        <v>9</v>
      </c>
      <c r="M11" s="7" t="s">
        <v>849</v>
      </c>
      <c r="N11" s="7" t="s">
        <v>832</v>
      </c>
      <c r="O11" s="7" t="s">
        <v>833</v>
      </c>
      <c r="P11" s="7" t="n">
        <v>180</v>
      </c>
      <c r="Q11" s="93" t="n">
        <f aca="false">P11/100</f>
        <v>1.8</v>
      </c>
      <c r="R11" s="7" t="n">
        <v>1</v>
      </c>
      <c r="S11" s="7" t="n">
        <v>0</v>
      </c>
      <c r="T11" s="7" t="n">
        <v>0</v>
      </c>
      <c r="U11" s="7" t="n">
        <v>0</v>
      </c>
      <c r="V11" s="7" t="n">
        <v>0</v>
      </c>
      <c r="W11" s="7" t="n">
        <v>0</v>
      </c>
      <c r="X11" s="7" t="n">
        <v>1</v>
      </c>
      <c r="Y11" s="7" t="s">
        <v>834</v>
      </c>
      <c r="Z11" s="7" t="s">
        <v>835</v>
      </c>
      <c r="AA11" s="7" t="s">
        <v>836</v>
      </c>
      <c r="AB11" s="7" t="s">
        <v>837</v>
      </c>
      <c r="AC11" s="7" t="n">
        <v>0</v>
      </c>
      <c r="AD11" s="7" t="s">
        <v>838</v>
      </c>
      <c r="AE11" s="7" t="s">
        <v>836</v>
      </c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  <c r="OL11" s="94"/>
      <c r="OM11" s="94"/>
      <c r="ON11" s="94"/>
      <c r="OO11" s="94"/>
      <c r="OP11" s="94"/>
      <c r="OQ11" s="94"/>
      <c r="OR11" s="94"/>
      <c r="OS11" s="94"/>
      <c r="OT11" s="94"/>
      <c r="OU11" s="94"/>
      <c r="OV11" s="94"/>
      <c r="OW11" s="94"/>
      <c r="OX11" s="94"/>
      <c r="OY11" s="94"/>
      <c r="OZ11" s="94"/>
      <c r="PA11" s="94"/>
      <c r="PB11" s="94"/>
      <c r="PC11" s="94"/>
      <c r="PD11" s="94"/>
      <c r="PE11" s="94"/>
      <c r="PF11" s="94"/>
      <c r="PG11" s="94"/>
      <c r="PH11" s="94"/>
      <c r="PI11" s="94"/>
      <c r="PJ11" s="94"/>
      <c r="PK11" s="94"/>
      <c r="PL11" s="94"/>
      <c r="PM11" s="94"/>
      <c r="PN11" s="94"/>
      <c r="PO11" s="94"/>
      <c r="PP11" s="94"/>
      <c r="PQ11" s="94"/>
      <c r="PR11" s="94"/>
      <c r="PS11" s="94"/>
      <c r="PT11" s="94"/>
      <c r="PU11" s="94"/>
      <c r="PV11" s="94"/>
      <c r="PW11" s="94"/>
      <c r="PX11" s="94"/>
      <c r="PY11" s="94"/>
      <c r="PZ11" s="94"/>
      <c r="QA11" s="94"/>
      <c r="QB11" s="94"/>
      <c r="QC11" s="94"/>
      <c r="QD11" s="94"/>
      <c r="QE11" s="94"/>
      <c r="QF11" s="94"/>
      <c r="QG11" s="94"/>
      <c r="QH11" s="94"/>
      <c r="QI11" s="94"/>
      <c r="QJ11" s="94"/>
      <c r="QK11" s="94"/>
      <c r="QL11" s="94"/>
      <c r="QM11" s="94"/>
      <c r="QN11" s="94"/>
      <c r="QO11" s="94"/>
      <c r="QP11" s="94"/>
      <c r="QQ11" s="94"/>
      <c r="QR11" s="94"/>
      <c r="QS11" s="94"/>
      <c r="QT11" s="94"/>
      <c r="QU11" s="94"/>
      <c r="QV11" s="94"/>
      <c r="QW11" s="94"/>
      <c r="QX11" s="94"/>
      <c r="QY11" s="94"/>
      <c r="QZ11" s="94"/>
      <c r="RA11" s="94"/>
      <c r="RB11" s="94"/>
      <c r="RC11" s="94"/>
      <c r="RD11" s="94"/>
      <c r="RE11" s="94"/>
      <c r="RF11" s="94"/>
      <c r="RG11" s="94"/>
      <c r="RH11" s="94"/>
      <c r="RI11" s="94"/>
      <c r="RJ11" s="94"/>
      <c r="RK11" s="94"/>
      <c r="RL11" s="94"/>
      <c r="RM11" s="94"/>
      <c r="RN11" s="94"/>
      <c r="RO11" s="94"/>
      <c r="RP11" s="94"/>
      <c r="RQ11" s="94"/>
      <c r="RR11" s="94"/>
      <c r="RS11" s="94"/>
      <c r="RT11" s="94"/>
      <c r="RU11" s="94"/>
      <c r="RV11" s="94"/>
      <c r="RW11" s="94"/>
      <c r="RX11" s="94"/>
      <c r="RY11" s="94"/>
      <c r="RZ11" s="94"/>
      <c r="SA11" s="94"/>
      <c r="SB11" s="94"/>
      <c r="SC11" s="94"/>
      <c r="SD11" s="94"/>
      <c r="SE11" s="94"/>
      <c r="SF11" s="94"/>
      <c r="SG11" s="94"/>
      <c r="SH11" s="94"/>
      <c r="SI11" s="94"/>
      <c r="SJ11" s="94"/>
      <c r="SK11" s="94"/>
      <c r="SL11" s="94"/>
      <c r="SM11" s="94"/>
      <c r="SN11" s="94"/>
      <c r="SO11" s="94"/>
      <c r="SP11" s="94"/>
      <c r="SQ11" s="94"/>
      <c r="SR11" s="94"/>
      <c r="SS11" s="94"/>
      <c r="ST11" s="94"/>
      <c r="SU11" s="94"/>
      <c r="SV11" s="94"/>
      <c r="SW11" s="94"/>
      <c r="SX11" s="94"/>
      <c r="SY11" s="94"/>
      <c r="SZ11" s="94"/>
      <c r="TA11" s="94"/>
      <c r="TB11" s="94"/>
      <c r="TC11" s="94"/>
      <c r="TD11" s="94"/>
      <c r="TE11" s="94"/>
      <c r="TF11" s="94"/>
      <c r="TG11" s="94"/>
      <c r="TH11" s="94"/>
      <c r="TI11" s="94"/>
      <c r="TJ11" s="94"/>
      <c r="TK11" s="94"/>
      <c r="TL11" s="94"/>
      <c r="TM11" s="94"/>
      <c r="TN11" s="94"/>
      <c r="TO11" s="94"/>
      <c r="TP11" s="94"/>
      <c r="TQ11" s="94"/>
      <c r="TR11" s="94"/>
      <c r="TS11" s="94"/>
      <c r="TT11" s="94"/>
      <c r="TU11" s="94"/>
      <c r="TV11" s="94"/>
      <c r="TW11" s="94"/>
      <c r="TX11" s="94"/>
      <c r="TY11" s="94"/>
      <c r="TZ11" s="94"/>
      <c r="UA11" s="94"/>
      <c r="UB11" s="94"/>
      <c r="UC11" s="94"/>
      <c r="UD11" s="94"/>
      <c r="UE11" s="94"/>
      <c r="UF11" s="94"/>
      <c r="UG11" s="94"/>
      <c r="UH11" s="94"/>
      <c r="UI11" s="94"/>
      <c r="UJ11" s="94"/>
      <c r="UK11" s="94"/>
      <c r="UL11" s="94"/>
      <c r="UM11" s="94"/>
      <c r="UN11" s="94"/>
      <c r="UO11" s="94"/>
      <c r="UP11" s="94"/>
      <c r="UQ11" s="94"/>
      <c r="UR11" s="94"/>
      <c r="US11" s="94"/>
      <c r="UT11" s="94"/>
      <c r="UU11" s="94"/>
      <c r="UV11" s="94"/>
      <c r="UW11" s="94"/>
      <c r="UX11" s="94"/>
      <c r="UY11" s="94"/>
      <c r="UZ11" s="94"/>
      <c r="VA11" s="94"/>
      <c r="VB11" s="94"/>
      <c r="VC11" s="94"/>
      <c r="VD11" s="94"/>
      <c r="VE11" s="94"/>
      <c r="VF11" s="94"/>
      <c r="VG11" s="94"/>
      <c r="VH11" s="94"/>
      <c r="VI11" s="94"/>
      <c r="VJ11" s="94"/>
      <c r="VK11" s="94"/>
      <c r="VL11" s="94"/>
      <c r="VM11" s="94"/>
      <c r="VN11" s="94"/>
      <c r="VO11" s="94"/>
      <c r="VP11" s="94"/>
      <c r="VQ11" s="94"/>
      <c r="VR11" s="94"/>
      <c r="VS11" s="94"/>
      <c r="VT11" s="94"/>
      <c r="VU11" s="94"/>
      <c r="VV11" s="94"/>
      <c r="VW11" s="94"/>
      <c r="VX11" s="94"/>
      <c r="VY11" s="94"/>
      <c r="VZ11" s="94"/>
      <c r="WA11" s="94"/>
      <c r="WB11" s="94"/>
      <c r="WC11" s="94"/>
      <c r="WD11" s="94"/>
      <c r="WE11" s="94"/>
      <c r="WF11" s="94"/>
      <c r="WG11" s="94"/>
      <c r="WH11" s="94"/>
      <c r="WI11" s="94"/>
      <c r="WJ11" s="94"/>
      <c r="WK11" s="94"/>
      <c r="WL11" s="94"/>
      <c r="WM11" s="94"/>
      <c r="WN11" s="94"/>
      <c r="WO11" s="94"/>
      <c r="WP11" s="94"/>
      <c r="WQ11" s="94"/>
      <c r="WR11" s="94"/>
      <c r="WS11" s="94"/>
      <c r="WT11" s="94"/>
      <c r="WU11" s="94"/>
      <c r="WV11" s="94"/>
      <c r="WW11" s="94"/>
      <c r="WX11" s="94"/>
      <c r="WY11" s="94"/>
      <c r="WZ11" s="94"/>
      <c r="XA11" s="94"/>
      <c r="XB11" s="94"/>
      <c r="XC11" s="94"/>
      <c r="XD11" s="94"/>
      <c r="XE11" s="94"/>
      <c r="XF11" s="94"/>
      <c r="XG11" s="94"/>
      <c r="XH11" s="94"/>
      <c r="XI11" s="94"/>
      <c r="XJ11" s="94"/>
      <c r="XK11" s="94"/>
      <c r="XL11" s="94"/>
      <c r="XM11" s="94"/>
      <c r="XN11" s="94"/>
      <c r="XO11" s="94"/>
      <c r="XP11" s="94"/>
      <c r="XQ11" s="94"/>
      <c r="XR11" s="94"/>
      <c r="XS11" s="94"/>
      <c r="XT11" s="94"/>
      <c r="XU11" s="94"/>
      <c r="XV11" s="94"/>
      <c r="XW11" s="94"/>
      <c r="XX11" s="94"/>
      <c r="XY11" s="94"/>
      <c r="XZ11" s="94"/>
      <c r="YA11" s="94"/>
      <c r="YB11" s="94"/>
      <c r="YC11" s="94"/>
      <c r="YD11" s="94"/>
      <c r="YE11" s="94"/>
      <c r="YF11" s="94"/>
      <c r="YG11" s="94"/>
      <c r="YH11" s="94"/>
      <c r="YI11" s="94"/>
      <c r="YJ11" s="94"/>
      <c r="YK11" s="94"/>
      <c r="YL11" s="94"/>
      <c r="YM11" s="94"/>
      <c r="YN11" s="94"/>
      <c r="YO11" s="94"/>
      <c r="YP11" s="94"/>
      <c r="YQ11" s="94"/>
      <c r="YR11" s="94"/>
      <c r="YS11" s="94"/>
      <c r="YT11" s="94"/>
      <c r="YU11" s="94"/>
      <c r="YV11" s="94"/>
      <c r="YW11" s="94"/>
      <c r="YX11" s="94"/>
      <c r="YY11" s="94"/>
      <c r="YZ11" s="94"/>
      <c r="ZA11" s="94"/>
      <c r="ZB11" s="94"/>
      <c r="ZC11" s="94"/>
      <c r="ZD11" s="94"/>
      <c r="ZE11" s="94"/>
      <c r="ZF11" s="94"/>
      <c r="ZG11" s="94"/>
      <c r="ZH11" s="94"/>
      <c r="ZI11" s="94"/>
      <c r="ZJ11" s="94"/>
      <c r="ZK11" s="94"/>
      <c r="ZL11" s="94"/>
      <c r="ZM11" s="94"/>
      <c r="ZN11" s="94"/>
      <c r="ZO11" s="94"/>
      <c r="ZP11" s="94"/>
      <c r="ZQ11" s="94"/>
      <c r="ZR11" s="94"/>
      <c r="ZS11" s="94"/>
      <c r="ZT11" s="94"/>
      <c r="ZU11" s="94"/>
      <c r="ZV11" s="94"/>
      <c r="ZW11" s="94"/>
      <c r="ZX11" s="94"/>
      <c r="ZY11" s="94"/>
      <c r="ZZ11" s="94"/>
      <c r="AAA11" s="94"/>
      <c r="AAB11" s="94"/>
      <c r="AAC11" s="94"/>
      <c r="AAD11" s="94"/>
      <c r="AAE11" s="94"/>
      <c r="AAF11" s="94"/>
      <c r="AAG11" s="94"/>
      <c r="AAH11" s="94"/>
      <c r="AAI11" s="94"/>
      <c r="AAJ11" s="94"/>
      <c r="AAK11" s="94"/>
      <c r="AAL11" s="94"/>
      <c r="AAM11" s="94"/>
      <c r="AAN11" s="94"/>
      <c r="AAO11" s="94"/>
      <c r="AAP11" s="94"/>
      <c r="AAQ11" s="94"/>
      <c r="AAR11" s="94"/>
      <c r="AAS11" s="94"/>
      <c r="AAT11" s="94"/>
      <c r="AAU11" s="94"/>
      <c r="AAV11" s="94"/>
      <c r="AAW11" s="94"/>
      <c r="AAX11" s="94"/>
      <c r="AAY11" s="94"/>
      <c r="AAZ11" s="94"/>
      <c r="ABA11" s="94"/>
      <c r="ABB11" s="94"/>
      <c r="ABC11" s="94"/>
      <c r="ABD11" s="94"/>
      <c r="ABE11" s="94"/>
      <c r="ABF11" s="94"/>
      <c r="ABG11" s="94"/>
      <c r="ABH11" s="94"/>
      <c r="ABI11" s="94"/>
      <c r="ABJ11" s="94"/>
      <c r="ABK11" s="94"/>
      <c r="ABL11" s="94"/>
      <c r="ABM11" s="94"/>
      <c r="ABN11" s="94"/>
      <c r="ABO11" s="94"/>
      <c r="ABP11" s="94"/>
      <c r="ABQ11" s="94"/>
      <c r="ABR11" s="94"/>
      <c r="ABS11" s="94"/>
      <c r="ABT11" s="94"/>
      <c r="ABU11" s="94"/>
      <c r="ABV11" s="94"/>
      <c r="ABW11" s="94"/>
      <c r="ABX11" s="94"/>
      <c r="ABY11" s="94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94"/>
      <c r="ACK11" s="94"/>
      <c r="ACL11" s="94"/>
      <c r="ACM11" s="94"/>
      <c r="ACN11" s="94"/>
      <c r="ACO11" s="94"/>
      <c r="ACP11" s="94"/>
      <c r="ACQ11" s="94"/>
      <c r="ACR11" s="94"/>
      <c r="ACS11" s="94"/>
      <c r="ACT11" s="94"/>
      <c r="ACU11" s="94"/>
      <c r="ACV11" s="94"/>
      <c r="ACW11" s="94"/>
      <c r="ACX11" s="94"/>
      <c r="ACY11" s="94"/>
      <c r="ACZ11" s="94"/>
      <c r="ADA11" s="94"/>
      <c r="ADB11" s="94"/>
      <c r="ADC11" s="94"/>
      <c r="ADD11" s="94"/>
      <c r="ADE11" s="94"/>
      <c r="ADF11" s="94"/>
      <c r="ADG11" s="94"/>
      <c r="ADH11" s="94"/>
      <c r="ADI11" s="94"/>
      <c r="ADJ11" s="94"/>
      <c r="ADK11" s="94"/>
      <c r="ADL11" s="94"/>
      <c r="ADM11" s="94"/>
      <c r="ADN11" s="94"/>
      <c r="ADO11" s="94"/>
      <c r="ADP11" s="94"/>
      <c r="ADQ11" s="94"/>
      <c r="ADR11" s="94"/>
      <c r="ADS11" s="94"/>
      <c r="ADT11" s="94"/>
      <c r="ADU11" s="94"/>
      <c r="ADV11" s="94"/>
      <c r="ADW11" s="94"/>
      <c r="ADX11" s="94"/>
      <c r="ADY11" s="94"/>
      <c r="ADZ11" s="94"/>
      <c r="AEA11" s="94"/>
      <c r="AEB11" s="94"/>
      <c r="AEC11" s="94"/>
      <c r="AED11" s="94"/>
      <c r="AEE11" s="94"/>
      <c r="AEF11" s="94"/>
      <c r="AEG11" s="94"/>
      <c r="AEH11" s="94"/>
      <c r="AEI11" s="94"/>
      <c r="AEJ11" s="94"/>
      <c r="AEK11" s="94"/>
      <c r="AEL11" s="94"/>
      <c r="AEM11" s="94"/>
      <c r="AEN11" s="94"/>
      <c r="AEO11" s="94"/>
      <c r="AEP11" s="94"/>
      <c r="AEQ11" s="94"/>
      <c r="AER11" s="94"/>
      <c r="AES11" s="94"/>
      <c r="AET11" s="94"/>
      <c r="AEU11" s="94"/>
      <c r="AEV11" s="94"/>
      <c r="AEW11" s="94"/>
      <c r="AEX11" s="94"/>
      <c r="AEY11" s="94"/>
      <c r="AEZ11" s="94"/>
      <c r="AFA11" s="94"/>
      <c r="AFB11" s="94"/>
      <c r="AFC11" s="94"/>
      <c r="AFD11" s="94"/>
      <c r="AFE11" s="94"/>
      <c r="AFF11" s="94"/>
      <c r="AFG11" s="94"/>
      <c r="AFH11" s="94"/>
      <c r="AFI11" s="94"/>
      <c r="AFJ11" s="94"/>
      <c r="AFK11" s="94"/>
      <c r="AFL11" s="94"/>
      <c r="AFM11" s="94"/>
      <c r="AFN11" s="94"/>
      <c r="AFO11" s="94"/>
      <c r="AFP11" s="94"/>
      <c r="AFQ11" s="94"/>
      <c r="AFR11" s="94"/>
      <c r="AFS11" s="94"/>
      <c r="AFT11" s="94"/>
      <c r="AFU11" s="94"/>
      <c r="AFV11" s="94"/>
      <c r="AFW11" s="94"/>
      <c r="AFX11" s="94"/>
      <c r="AFY11" s="94"/>
      <c r="AFZ11" s="94"/>
      <c r="AGA11" s="94"/>
      <c r="AGB11" s="94"/>
      <c r="AGC11" s="94"/>
      <c r="AGD11" s="94"/>
      <c r="AGE11" s="94"/>
      <c r="AGF11" s="94"/>
      <c r="AGG11" s="94"/>
      <c r="AGH11" s="94"/>
      <c r="AGI11" s="94"/>
      <c r="AGJ11" s="94"/>
      <c r="AGK11" s="94"/>
      <c r="AGL11" s="94"/>
      <c r="AGM11" s="94"/>
      <c r="AGN11" s="94"/>
      <c r="AGO11" s="94"/>
      <c r="AGP11" s="94"/>
      <c r="AGQ11" s="94"/>
      <c r="AGR11" s="94"/>
      <c r="AGS11" s="94"/>
      <c r="AGT11" s="94"/>
      <c r="AGU11" s="94"/>
      <c r="AGV11" s="94"/>
      <c r="AGW11" s="94"/>
      <c r="AGX11" s="94"/>
      <c r="AGY11" s="94"/>
      <c r="AGZ11" s="94"/>
      <c r="AHA11" s="94"/>
      <c r="AHB11" s="94"/>
      <c r="AHC11" s="94"/>
      <c r="AHD11" s="94"/>
      <c r="AHE11" s="94"/>
      <c r="AHF11" s="94"/>
      <c r="AHG11" s="94"/>
      <c r="AHH11" s="94"/>
      <c r="AHI11" s="94"/>
      <c r="AHJ11" s="94"/>
      <c r="AHK11" s="94"/>
      <c r="AHL11" s="94"/>
      <c r="AHM11" s="94"/>
      <c r="AHN11" s="94"/>
      <c r="AHO11" s="94"/>
      <c r="AHP11" s="94"/>
      <c r="AHQ11" s="94"/>
      <c r="AHR11" s="94"/>
      <c r="AHS11" s="94"/>
      <c r="AHT11" s="94"/>
      <c r="AHU11" s="94"/>
      <c r="AHV11" s="94"/>
      <c r="AHW11" s="94"/>
      <c r="AHX11" s="94"/>
      <c r="AHY11" s="94"/>
      <c r="AHZ11" s="94"/>
      <c r="AIA11" s="94"/>
      <c r="AIB11" s="94"/>
      <c r="AIC11" s="94"/>
      <c r="AID11" s="94"/>
      <c r="AIE11" s="94"/>
      <c r="AIF11" s="94"/>
      <c r="AIG11" s="94"/>
      <c r="AIH11" s="94"/>
      <c r="AII11" s="94"/>
      <c r="AIJ11" s="94"/>
      <c r="AIK11" s="94"/>
      <c r="AIL11" s="94"/>
      <c r="AIM11" s="94"/>
      <c r="AIN11" s="94"/>
      <c r="AIO11" s="94"/>
      <c r="AIP11" s="94"/>
      <c r="AIQ11" s="94"/>
      <c r="AIR11" s="94"/>
      <c r="AIS11" s="94"/>
      <c r="AIT11" s="94"/>
      <c r="AIU11" s="94"/>
      <c r="AIV11" s="94"/>
      <c r="AIW11" s="94"/>
      <c r="AIX11" s="94"/>
      <c r="AIY11" s="94"/>
      <c r="AIZ11" s="94"/>
      <c r="AJA11" s="94"/>
      <c r="AJB11" s="94"/>
      <c r="AJC11" s="94"/>
      <c r="AJD11" s="94"/>
      <c r="AJE11" s="94"/>
      <c r="AJF11" s="94"/>
      <c r="AJG11" s="94"/>
      <c r="AJH11" s="94"/>
      <c r="AJI11" s="94"/>
      <c r="AJJ11" s="94"/>
      <c r="AJK11" s="94"/>
      <c r="AJL11" s="94"/>
      <c r="AJM11" s="94"/>
      <c r="AJN11" s="94"/>
      <c r="AJO11" s="94"/>
      <c r="AJP11" s="94"/>
      <c r="AJQ11" s="94"/>
      <c r="AJR11" s="94"/>
      <c r="AJS11" s="94"/>
      <c r="AJT11" s="94"/>
      <c r="AJU11" s="94"/>
      <c r="AJV11" s="94"/>
      <c r="AJW11" s="94"/>
      <c r="AJX11" s="94"/>
      <c r="AJY11" s="94"/>
      <c r="AJZ11" s="94"/>
      <c r="AKA11" s="94"/>
      <c r="AKB11" s="94"/>
      <c r="AKC11" s="94"/>
      <c r="AKD11" s="94"/>
      <c r="AKE11" s="94"/>
      <c r="AKF11" s="94"/>
      <c r="AKG11" s="94"/>
      <c r="AKH11" s="94"/>
    </row>
    <row r="12" customFormat="false" ht="12.75" hidden="false" customHeight="true" outlineLevel="0" collapsed="false">
      <c r="A12" s="100" t="s">
        <v>850</v>
      </c>
      <c r="B12" s="101" t="n">
        <v>1101</v>
      </c>
      <c r="C12" s="102" t="n">
        <f aca="false">VLOOKUP(B12,$L$3:$Q$1430,6,0)</f>
        <v>3.85</v>
      </c>
      <c r="D12" s="101" t="n">
        <v>1151</v>
      </c>
      <c r="E12" s="102" t="n">
        <f aca="false">VLOOKUP(D12,$L$3:$Q$1430,6,0)</f>
        <v>3.4</v>
      </c>
      <c r="F12" s="92"/>
      <c r="G12" s="93"/>
      <c r="H12" s="92"/>
      <c r="I12" s="93"/>
      <c r="J12" s="7"/>
      <c r="K12" s="92"/>
      <c r="L12" s="7" t="n">
        <v>10</v>
      </c>
      <c r="M12" s="7" t="s">
        <v>851</v>
      </c>
      <c r="N12" s="7" t="s">
        <v>832</v>
      </c>
      <c r="O12" s="7" t="s">
        <v>833</v>
      </c>
      <c r="P12" s="7" t="n">
        <v>190</v>
      </c>
      <c r="Q12" s="93" t="n">
        <f aca="false">P12/100</f>
        <v>1.9</v>
      </c>
      <c r="R12" s="7" t="n">
        <v>1</v>
      </c>
      <c r="S12" s="7" t="n">
        <v>0</v>
      </c>
      <c r="T12" s="7" t="n">
        <v>0</v>
      </c>
      <c r="U12" s="7" t="n">
        <v>0</v>
      </c>
      <c r="V12" s="7" t="n">
        <v>0</v>
      </c>
      <c r="W12" s="7" t="n">
        <v>0</v>
      </c>
      <c r="X12" s="7" t="n">
        <v>1</v>
      </c>
      <c r="Y12" s="7" t="s">
        <v>834</v>
      </c>
      <c r="Z12" s="7" t="s">
        <v>835</v>
      </c>
      <c r="AA12" s="7" t="s">
        <v>836</v>
      </c>
      <c r="AB12" s="7" t="s">
        <v>837</v>
      </c>
      <c r="AC12" s="7" t="n">
        <v>0</v>
      </c>
      <c r="AD12" s="7" t="s">
        <v>838</v>
      </c>
      <c r="AE12" s="7" t="s">
        <v>836</v>
      </c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4"/>
      <c r="JO12" s="94"/>
      <c r="JP12" s="94"/>
      <c r="JQ12" s="94"/>
      <c r="JR12" s="94"/>
      <c r="JS12" s="94"/>
      <c r="JT12" s="94"/>
      <c r="JU12" s="94"/>
      <c r="JV12" s="94"/>
      <c r="JW12" s="94"/>
      <c r="JX12" s="94"/>
      <c r="JY12" s="94"/>
      <c r="JZ12" s="94"/>
      <c r="KA12" s="94"/>
      <c r="KB12" s="94"/>
      <c r="KC12" s="94"/>
      <c r="KD12" s="94"/>
      <c r="KE12" s="94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4"/>
      <c r="KQ12" s="94"/>
      <c r="KR12" s="94"/>
      <c r="KS12" s="94"/>
      <c r="KT12" s="94"/>
      <c r="KU12" s="94"/>
      <c r="KV12" s="94"/>
      <c r="KW12" s="94"/>
      <c r="KX12" s="94"/>
      <c r="KY12" s="94"/>
      <c r="KZ12" s="94"/>
      <c r="LA12" s="94"/>
      <c r="LB12" s="94"/>
      <c r="LC12" s="94"/>
      <c r="LD12" s="94"/>
      <c r="LE12" s="94"/>
      <c r="LF12" s="94"/>
      <c r="LG12" s="94"/>
      <c r="LH12" s="94"/>
      <c r="LI12" s="94"/>
      <c r="LJ12" s="94"/>
      <c r="LK12" s="94"/>
      <c r="LL12" s="94"/>
      <c r="LM12" s="94"/>
      <c r="LN12" s="94"/>
      <c r="LO12" s="94"/>
      <c r="LP12" s="94"/>
      <c r="LQ12" s="94"/>
      <c r="LR12" s="94"/>
      <c r="LS12" s="94"/>
      <c r="LT12" s="94"/>
      <c r="LU12" s="94"/>
      <c r="LV12" s="94"/>
      <c r="LW12" s="94"/>
      <c r="LX12" s="94"/>
      <c r="LY12" s="94"/>
      <c r="LZ12" s="94"/>
      <c r="MA12" s="94"/>
      <c r="MB12" s="94"/>
      <c r="MC12" s="94"/>
      <c r="MD12" s="94"/>
      <c r="ME12" s="94"/>
      <c r="MF12" s="94"/>
      <c r="MG12" s="94"/>
      <c r="MH12" s="94"/>
      <c r="MI12" s="94"/>
      <c r="MJ12" s="94"/>
      <c r="MK12" s="94"/>
      <c r="ML12" s="94"/>
      <c r="MM12" s="94"/>
      <c r="MN12" s="94"/>
      <c r="MO12" s="94"/>
      <c r="MP12" s="94"/>
      <c r="MQ12" s="94"/>
      <c r="MR12" s="94"/>
      <c r="MS12" s="94"/>
      <c r="MT12" s="94"/>
      <c r="MU12" s="94"/>
      <c r="MV12" s="94"/>
      <c r="MW12" s="94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4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  <c r="NX12" s="94"/>
      <c r="NY12" s="94"/>
      <c r="NZ12" s="94"/>
      <c r="OA12" s="94"/>
      <c r="OB12" s="94"/>
      <c r="OC12" s="94"/>
      <c r="OD12" s="94"/>
      <c r="OE12" s="94"/>
      <c r="OF12" s="94"/>
      <c r="OG12" s="94"/>
      <c r="OH12" s="94"/>
      <c r="OI12" s="94"/>
      <c r="OJ12" s="94"/>
      <c r="OK12" s="94"/>
      <c r="OL12" s="94"/>
      <c r="OM12" s="94"/>
      <c r="ON12" s="94"/>
      <c r="OO12" s="94"/>
      <c r="OP12" s="94"/>
      <c r="OQ12" s="94"/>
      <c r="OR12" s="94"/>
      <c r="OS12" s="94"/>
      <c r="OT12" s="94"/>
      <c r="OU12" s="94"/>
      <c r="OV12" s="94"/>
      <c r="OW12" s="94"/>
      <c r="OX12" s="94"/>
      <c r="OY12" s="94"/>
      <c r="OZ12" s="94"/>
      <c r="PA12" s="94"/>
      <c r="PB12" s="94"/>
      <c r="PC12" s="94"/>
      <c r="PD12" s="94"/>
      <c r="PE12" s="94"/>
      <c r="PF12" s="94"/>
      <c r="PG12" s="94"/>
      <c r="PH12" s="94"/>
      <c r="PI12" s="94"/>
      <c r="PJ12" s="94"/>
      <c r="PK12" s="94"/>
      <c r="PL12" s="94"/>
      <c r="PM12" s="94"/>
      <c r="PN12" s="94"/>
      <c r="PO12" s="94"/>
      <c r="PP12" s="94"/>
      <c r="PQ12" s="94"/>
      <c r="PR12" s="94"/>
      <c r="PS12" s="94"/>
      <c r="PT12" s="94"/>
      <c r="PU12" s="94"/>
      <c r="PV12" s="94"/>
      <c r="PW12" s="94"/>
      <c r="PX12" s="94"/>
      <c r="PY12" s="94"/>
      <c r="PZ12" s="94"/>
      <c r="QA12" s="94"/>
      <c r="QB12" s="94"/>
      <c r="QC12" s="94"/>
      <c r="QD12" s="94"/>
      <c r="QE12" s="94"/>
      <c r="QF12" s="94"/>
      <c r="QG12" s="94"/>
      <c r="QH12" s="94"/>
      <c r="QI12" s="94"/>
      <c r="QJ12" s="94"/>
      <c r="QK12" s="94"/>
      <c r="QL12" s="94"/>
      <c r="QM12" s="94"/>
      <c r="QN12" s="94"/>
      <c r="QO12" s="94"/>
      <c r="QP12" s="94"/>
      <c r="QQ12" s="94"/>
      <c r="QR12" s="94"/>
      <c r="QS12" s="94"/>
      <c r="QT12" s="94"/>
      <c r="QU12" s="94"/>
      <c r="QV12" s="94"/>
      <c r="QW12" s="94"/>
      <c r="QX12" s="94"/>
      <c r="QY12" s="94"/>
      <c r="QZ12" s="94"/>
      <c r="RA12" s="94"/>
      <c r="RB12" s="94"/>
      <c r="RC12" s="94"/>
      <c r="RD12" s="94"/>
      <c r="RE12" s="94"/>
      <c r="RF12" s="94"/>
      <c r="RG12" s="94"/>
      <c r="RH12" s="94"/>
      <c r="RI12" s="94"/>
      <c r="RJ12" s="94"/>
      <c r="RK12" s="94"/>
      <c r="RL12" s="94"/>
      <c r="RM12" s="94"/>
      <c r="RN12" s="94"/>
      <c r="RO12" s="94"/>
      <c r="RP12" s="94"/>
      <c r="RQ12" s="94"/>
      <c r="RR12" s="94"/>
      <c r="RS12" s="94"/>
      <c r="RT12" s="94"/>
      <c r="RU12" s="94"/>
      <c r="RV12" s="94"/>
      <c r="RW12" s="94"/>
      <c r="RX12" s="94"/>
      <c r="RY12" s="94"/>
      <c r="RZ12" s="94"/>
      <c r="SA12" s="94"/>
      <c r="SB12" s="94"/>
      <c r="SC12" s="94"/>
      <c r="SD12" s="94"/>
      <c r="SE12" s="94"/>
      <c r="SF12" s="94"/>
      <c r="SG12" s="94"/>
      <c r="SH12" s="94"/>
      <c r="SI12" s="94"/>
      <c r="SJ12" s="94"/>
      <c r="SK12" s="94"/>
      <c r="SL12" s="94"/>
      <c r="SM12" s="94"/>
      <c r="SN12" s="94"/>
      <c r="SO12" s="94"/>
      <c r="SP12" s="94"/>
      <c r="SQ12" s="94"/>
      <c r="SR12" s="94"/>
      <c r="SS12" s="94"/>
      <c r="ST12" s="94"/>
      <c r="SU12" s="94"/>
      <c r="SV12" s="94"/>
      <c r="SW12" s="94"/>
      <c r="SX12" s="94"/>
      <c r="SY12" s="94"/>
      <c r="SZ12" s="94"/>
      <c r="TA12" s="94"/>
      <c r="TB12" s="94"/>
      <c r="TC12" s="94"/>
      <c r="TD12" s="94"/>
      <c r="TE12" s="94"/>
      <c r="TF12" s="94"/>
      <c r="TG12" s="94"/>
      <c r="TH12" s="94"/>
      <c r="TI12" s="94"/>
      <c r="TJ12" s="94"/>
      <c r="TK12" s="94"/>
      <c r="TL12" s="94"/>
      <c r="TM12" s="94"/>
      <c r="TN12" s="94"/>
      <c r="TO12" s="94"/>
      <c r="TP12" s="94"/>
      <c r="TQ12" s="94"/>
      <c r="TR12" s="94"/>
      <c r="TS12" s="94"/>
      <c r="TT12" s="94"/>
      <c r="TU12" s="94"/>
      <c r="TV12" s="94"/>
      <c r="TW12" s="94"/>
      <c r="TX12" s="94"/>
      <c r="TY12" s="94"/>
      <c r="TZ12" s="94"/>
      <c r="UA12" s="94"/>
      <c r="UB12" s="94"/>
      <c r="UC12" s="94"/>
      <c r="UD12" s="94"/>
      <c r="UE12" s="94"/>
      <c r="UF12" s="94"/>
      <c r="UG12" s="94"/>
      <c r="UH12" s="94"/>
      <c r="UI12" s="94"/>
      <c r="UJ12" s="94"/>
      <c r="UK12" s="94"/>
      <c r="UL12" s="94"/>
      <c r="UM12" s="94"/>
      <c r="UN12" s="94"/>
      <c r="UO12" s="94"/>
      <c r="UP12" s="94"/>
      <c r="UQ12" s="94"/>
      <c r="UR12" s="94"/>
      <c r="US12" s="94"/>
      <c r="UT12" s="94"/>
      <c r="UU12" s="94"/>
      <c r="UV12" s="94"/>
      <c r="UW12" s="94"/>
      <c r="UX12" s="94"/>
      <c r="UY12" s="94"/>
      <c r="UZ12" s="94"/>
      <c r="VA12" s="94"/>
      <c r="VB12" s="94"/>
      <c r="VC12" s="94"/>
      <c r="VD12" s="94"/>
      <c r="VE12" s="94"/>
      <c r="VF12" s="94"/>
      <c r="VG12" s="94"/>
      <c r="VH12" s="94"/>
      <c r="VI12" s="94"/>
      <c r="VJ12" s="94"/>
      <c r="VK12" s="94"/>
      <c r="VL12" s="94"/>
      <c r="VM12" s="94"/>
      <c r="VN12" s="94"/>
      <c r="VO12" s="94"/>
      <c r="VP12" s="94"/>
      <c r="VQ12" s="94"/>
      <c r="VR12" s="94"/>
      <c r="VS12" s="94"/>
      <c r="VT12" s="94"/>
      <c r="VU12" s="94"/>
      <c r="VV12" s="94"/>
      <c r="VW12" s="94"/>
      <c r="VX12" s="94"/>
      <c r="VY12" s="94"/>
      <c r="VZ12" s="94"/>
      <c r="WA12" s="94"/>
      <c r="WB12" s="94"/>
      <c r="WC12" s="94"/>
      <c r="WD12" s="94"/>
      <c r="WE12" s="94"/>
      <c r="WF12" s="94"/>
      <c r="WG12" s="94"/>
      <c r="WH12" s="94"/>
      <c r="WI12" s="94"/>
      <c r="WJ12" s="94"/>
      <c r="WK12" s="94"/>
      <c r="WL12" s="94"/>
      <c r="WM12" s="94"/>
      <c r="WN12" s="94"/>
      <c r="WO12" s="94"/>
      <c r="WP12" s="94"/>
      <c r="WQ12" s="94"/>
      <c r="WR12" s="94"/>
      <c r="WS12" s="94"/>
      <c r="WT12" s="94"/>
      <c r="WU12" s="94"/>
      <c r="WV12" s="94"/>
      <c r="WW12" s="94"/>
      <c r="WX12" s="94"/>
      <c r="WY12" s="94"/>
      <c r="WZ12" s="94"/>
      <c r="XA12" s="94"/>
      <c r="XB12" s="94"/>
      <c r="XC12" s="94"/>
      <c r="XD12" s="94"/>
      <c r="XE12" s="94"/>
      <c r="XF12" s="94"/>
      <c r="XG12" s="94"/>
      <c r="XH12" s="94"/>
      <c r="XI12" s="94"/>
      <c r="XJ12" s="94"/>
      <c r="XK12" s="94"/>
      <c r="XL12" s="94"/>
      <c r="XM12" s="94"/>
      <c r="XN12" s="94"/>
      <c r="XO12" s="94"/>
      <c r="XP12" s="94"/>
      <c r="XQ12" s="94"/>
      <c r="XR12" s="94"/>
      <c r="XS12" s="94"/>
      <c r="XT12" s="94"/>
      <c r="XU12" s="94"/>
      <c r="XV12" s="94"/>
      <c r="XW12" s="94"/>
      <c r="XX12" s="94"/>
      <c r="XY12" s="94"/>
      <c r="XZ12" s="94"/>
      <c r="YA12" s="94"/>
      <c r="YB12" s="94"/>
      <c r="YC12" s="94"/>
      <c r="YD12" s="94"/>
      <c r="YE12" s="94"/>
      <c r="YF12" s="94"/>
      <c r="YG12" s="94"/>
      <c r="YH12" s="94"/>
      <c r="YI12" s="94"/>
      <c r="YJ12" s="94"/>
      <c r="YK12" s="94"/>
      <c r="YL12" s="94"/>
      <c r="YM12" s="94"/>
      <c r="YN12" s="94"/>
      <c r="YO12" s="94"/>
      <c r="YP12" s="94"/>
      <c r="YQ12" s="94"/>
      <c r="YR12" s="94"/>
      <c r="YS12" s="94"/>
      <c r="YT12" s="94"/>
      <c r="YU12" s="94"/>
      <c r="YV12" s="94"/>
      <c r="YW12" s="94"/>
      <c r="YX12" s="94"/>
      <c r="YY12" s="94"/>
      <c r="YZ12" s="94"/>
      <c r="ZA12" s="94"/>
      <c r="ZB12" s="94"/>
      <c r="ZC12" s="94"/>
      <c r="ZD12" s="94"/>
      <c r="ZE12" s="94"/>
      <c r="ZF12" s="94"/>
      <c r="ZG12" s="94"/>
      <c r="ZH12" s="94"/>
      <c r="ZI12" s="94"/>
      <c r="ZJ12" s="94"/>
      <c r="ZK12" s="94"/>
      <c r="ZL12" s="94"/>
      <c r="ZM12" s="94"/>
      <c r="ZN12" s="94"/>
      <c r="ZO12" s="94"/>
      <c r="ZP12" s="94"/>
      <c r="ZQ12" s="94"/>
      <c r="ZR12" s="94"/>
      <c r="ZS12" s="94"/>
      <c r="ZT12" s="94"/>
      <c r="ZU12" s="94"/>
      <c r="ZV12" s="94"/>
      <c r="ZW12" s="94"/>
      <c r="ZX12" s="94"/>
      <c r="ZY12" s="94"/>
      <c r="ZZ12" s="94"/>
      <c r="AAA12" s="94"/>
      <c r="AAB12" s="94"/>
      <c r="AAC12" s="94"/>
      <c r="AAD12" s="94"/>
      <c r="AAE12" s="94"/>
      <c r="AAF12" s="94"/>
      <c r="AAG12" s="94"/>
      <c r="AAH12" s="94"/>
      <c r="AAI12" s="94"/>
      <c r="AAJ12" s="94"/>
      <c r="AAK12" s="94"/>
      <c r="AAL12" s="94"/>
      <c r="AAM12" s="94"/>
      <c r="AAN12" s="94"/>
      <c r="AAO12" s="94"/>
      <c r="AAP12" s="94"/>
      <c r="AAQ12" s="94"/>
      <c r="AAR12" s="94"/>
      <c r="AAS12" s="94"/>
      <c r="AAT12" s="94"/>
      <c r="AAU12" s="94"/>
      <c r="AAV12" s="94"/>
      <c r="AAW12" s="94"/>
      <c r="AAX12" s="94"/>
      <c r="AAY12" s="94"/>
      <c r="AAZ12" s="94"/>
      <c r="ABA12" s="94"/>
      <c r="ABB12" s="94"/>
      <c r="ABC12" s="94"/>
      <c r="ABD12" s="94"/>
      <c r="ABE12" s="94"/>
      <c r="ABF12" s="94"/>
      <c r="ABG12" s="94"/>
      <c r="ABH12" s="94"/>
      <c r="ABI12" s="94"/>
      <c r="ABJ12" s="94"/>
      <c r="ABK12" s="94"/>
      <c r="ABL12" s="94"/>
      <c r="ABM12" s="94"/>
      <c r="ABN12" s="94"/>
      <c r="ABO12" s="94"/>
      <c r="ABP12" s="94"/>
      <c r="ABQ12" s="94"/>
      <c r="ABR12" s="94"/>
      <c r="ABS12" s="94"/>
      <c r="ABT12" s="94"/>
      <c r="ABU12" s="94"/>
      <c r="ABV12" s="94"/>
      <c r="ABW12" s="94"/>
      <c r="ABX12" s="94"/>
      <c r="ABY12" s="94"/>
      <c r="ABZ12" s="94"/>
      <c r="ACA12" s="94"/>
      <c r="ACB12" s="94"/>
      <c r="ACC12" s="94"/>
      <c r="ACD12" s="94"/>
      <c r="ACE12" s="94"/>
      <c r="ACF12" s="94"/>
      <c r="ACG12" s="94"/>
      <c r="ACH12" s="94"/>
      <c r="ACI12" s="94"/>
      <c r="ACJ12" s="94"/>
      <c r="ACK12" s="94"/>
      <c r="ACL12" s="94"/>
      <c r="ACM12" s="94"/>
      <c r="ACN12" s="94"/>
      <c r="ACO12" s="94"/>
      <c r="ACP12" s="94"/>
      <c r="ACQ12" s="94"/>
      <c r="ACR12" s="94"/>
      <c r="ACS12" s="94"/>
      <c r="ACT12" s="94"/>
      <c r="ACU12" s="94"/>
      <c r="ACV12" s="94"/>
      <c r="ACW12" s="94"/>
      <c r="ACX12" s="94"/>
      <c r="ACY12" s="94"/>
      <c r="ACZ12" s="94"/>
      <c r="ADA12" s="94"/>
      <c r="ADB12" s="94"/>
      <c r="ADC12" s="94"/>
      <c r="ADD12" s="94"/>
      <c r="ADE12" s="94"/>
      <c r="ADF12" s="94"/>
      <c r="ADG12" s="94"/>
      <c r="ADH12" s="94"/>
      <c r="ADI12" s="94"/>
      <c r="ADJ12" s="94"/>
      <c r="ADK12" s="94"/>
      <c r="ADL12" s="94"/>
      <c r="ADM12" s="94"/>
      <c r="ADN12" s="94"/>
      <c r="ADO12" s="94"/>
      <c r="ADP12" s="94"/>
      <c r="ADQ12" s="94"/>
      <c r="ADR12" s="94"/>
      <c r="ADS12" s="94"/>
      <c r="ADT12" s="94"/>
      <c r="ADU12" s="94"/>
      <c r="ADV12" s="94"/>
      <c r="ADW12" s="94"/>
      <c r="ADX12" s="94"/>
      <c r="ADY12" s="94"/>
      <c r="ADZ12" s="94"/>
      <c r="AEA12" s="94"/>
      <c r="AEB12" s="94"/>
      <c r="AEC12" s="94"/>
      <c r="AED12" s="94"/>
      <c r="AEE12" s="94"/>
      <c r="AEF12" s="94"/>
      <c r="AEG12" s="94"/>
      <c r="AEH12" s="94"/>
      <c r="AEI12" s="94"/>
      <c r="AEJ12" s="94"/>
      <c r="AEK12" s="94"/>
      <c r="AEL12" s="94"/>
      <c r="AEM12" s="94"/>
      <c r="AEN12" s="94"/>
      <c r="AEO12" s="94"/>
      <c r="AEP12" s="94"/>
      <c r="AEQ12" s="94"/>
      <c r="AER12" s="94"/>
      <c r="AES12" s="94"/>
      <c r="AET12" s="94"/>
      <c r="AEU12" s="94"/>
      <c r="AEV12" s="94"/>
      <c r="AEW12" s="94"/>
      <c r="AEX12" s="94"/>
      <c r="AEY12" s="94"/>
      <c r="AEZ12" s="94"/>
      <c r="AFA12" s="94"/>
      <c r="AFB12" s="94"/>
      <c r="AFC12" s="94"/>
      <c r="AFD12" s="94"/>
      <c r="AFE12" s="94"/>
      <c r="AFF12" s="94"/>
      <c r="AFG12" s="94"/>
      <c r="AFH12" s="94"/>
      <c r="AFI12" s="94"/>
      <c r="AFJ12" s="94"/>
      <c r="AFK12" s="94"/>
      <c r="AFL12" s="94"/>
      <c r="AFM12" s="94"/>
      <c r="AFN12" s="94"/>
      <c r="AFO12" s="94"/>
      <c r="AFP12" s="94"/>
      <c r="AFQ12" s="94"/>
      <c r="AFR12" s="94"/>
      <c r="AFS12" s="94"/>
      <c r="AFT12" s="94"/>
      <c r="AFU12" s="94"/>
      <c r="AFV12" s="94"/>
      <c r="AFW12" s="94"/>
      <c r="AFX12" s="94"/>
      <c r="AFY12" s="94"/>
      <c r="AFZ12" s="94"/>
      <c r="AGA12" s="94"/>
      <c r="AGB12" s="94"/>
      <c r="AGC12" s="94"/>
      <c r="AGD12" s="94"/>
      <c r="AGE12" s="94"/>
      <c r="AGF12" s="94"/>
      <c r="AGG12" s="94"/>
      <c r="AGH12" s="94"/>
      <c r="AGI12" s="94"/>
      <c r="AGJ12" s="94"/>
      <c r="AGK12" s="94"/>
      <c r="AGL12" s="94"/>
      <c r="AGM12" s="94"/>
      <c r="AGN12" s="94"/>
      <c r="AGO12" s="94"/>
      <c r="AGP12" s="94"/>
      <c r="AGQ12" s="94"/>
      <c r="AGR12" s="94"/>
      <c r="AGS12" s="94"/>
      <c r="AGT12" s="94"/>
      <c r="AGU12" s="94"/>
      <c r="AGV12" s="94"/>
      <c r="AGW12" s="94"/>
      <c r="AGX12" s="94"/>
      <c r="AGY12" s="94"/>
      <c r="AGZ12" s="94"/>
      <c r="AHA12" s="94"/>
      <c r="AHB12" s="94"/>
      <c r="AHC12" s="94"/>
      <c r="AHD12" s="94"/>
      <c r="AHE12" s="94"/>
      <c r="AHF12" s="94"/>
      <c r="AHG12" s="94"/>
      <c r="AHH12" s="94"/>
      <c r="AHI12" s="94"/>
      <c r="AHJ12" s="94"/>
      <c r="AHK12" s="94"/>
      <c r="AHL12" s="94"/>
      <c r="AHM12" s="94"/>
      <c r="AHN12" s="94"/>
      <c r="AHO12" s="94"/>
      <c r="AHP12" s="94"/>
      <c r="AHQ12" s="94"/>
      <c r="AHR12" s="94"/>
      <c r="AHS12" s="94"/>
      <c r="AHT12" s="94"/>
      <c r="AHU12" s="94"/>
      <c r="AHV12" s="94"/>
      <c r="AHW12" s="94"/>
      <c r="AHX12" s="94"/>
      <c r="AHY12" s="94"/>
      <c r="AHZ12" s="94"/>
      <c r="AIA12" s="94"/>
      <c r="AIB12" s="94"/>
      <c r="AIC12" s="94"/>
      <c r="AID12" s="94"/>
      <c r="AIE12" s="94"/>
      <c r="AIF12" s="94"/>
      <c r="AIG12" s="94"/>
      <c r="AIH12" s="94"/>
      <c r="AII12" s="94"/>
      <c r="AIJ12" s="94"/>
      <c r="AIK12" s="94"/>
      <c r="AIL12" s="94"/>
      <c r="AIM12" s="94"/>
      <c r="AIN12" s="94"/>
      <c r="AIO12" s="94"/>
      <c r="AIP12" s="94"/>
      <c r="AIQ12" s="94"/>
      <c r="AIR12" s="94"/>
      <c r="AIS12" s="94"/>
      <c r="AIT12" s="94"/>
      <c r="AIU12" s="94"/>
      <c r="AIV12" s="94"/>
      <c r="AIW12" s="94"/>
      <c r="AIX12" s="94"/>
      <c r="AIY12" s="94"/>
      <c r="AIZ12" s="94"/>
      <c r="AJA12" s="94"/>
      <c r="AJB12" s="94"/>
      <c r="AJC12" s="94"/>
      <c r="AJD12" s="94"/>
      <c r="AJE12" s="94"/>
      <c r="AJF12" s="94"/>
      <c r="AJG12" s="94"/>
      <c r="AJH12" s="94"/>
      <c r="AJI12" s="94"/>
      <c r="AJJ12" s="94"/>
      <c r="AJK12" s="94"/>
      <c r="AJL12" s="94"/>
      <c r="AJM12" s="94"/>
      <c r="AJN12" s="94"/>
      <c r="AJO12" s="94"/>
      <c r="AJP12" s="94"/>
      <c r="AJQ12" s="94"/>
      <c r="AJR12" s="94"/>
      <c r="AJS12" s="94"/>
      <c r="AJT12" s="94"/>
      <c r="AJU12" s="94"/>
      <c r="AJV12" s="94"/>
      <c r="AJW12" s="94"/>
      <c r="AJX12" s="94"/>
      <c r="AJY12" s="94"/>
      <c r="AJZ12" s="94"/>
      <c r="AKA12" s="94"/>
      <c r="AKB12" s="94"/>
      <c r="AKC12" s="94"/>
      <c r="AKD12" s="94"/>
      <c r="AKE12" s="94"/>
      <c r="AKF12" s="94"/>
      <c r="AKG12" s="94"/>
      <c r="AKH12" s="94"/>
    </row>
    <row r="13" customFormat="false" ht="12.75" hidden="false" customHeight="true" outlineLevel="0" collapsed="false">
      <c r="A13" s="100" t="s">
        <v>852</v>
      </c>
      <c r="B13" s="101" t="n">
        <v>1102</v>
      </c>
      <c r="C13" s="102" t="n">
        <f aca="false">VLOOKUP(B13,$L$3:$Q$1430,6,0)</f>
        <v>4.05</v>
      </c>
      <c r="D13" s="101" t="n">
        <v>1152</v>
      </c>
      <c r="E13" s="102" t="n">
        <f aca="false">VLOOKUP(D13,$L$3:$Q$1430,6,0)</f>
        <v>3.6</v>
      </c>
      <c r="F13" s="92"/>
      <c r="G13" s="93"/>
      <c r="H13" s="92"/>
      <c r="I13" s="93"/>
      <c r="J13" s="7"/>
      <c r="K13" s="92"/>
      <c r="L13" s="7" t="n">
        <v>11</v>
      </c>
      <c r="M13" s="7" t="s">
        <v>853</v>
      </c>
      <c r="N13" s="7" t="s">
        <v>832</v>
      </c>
      <c r="O13" s="7" t="s">
        <v>833</v>
      </c>
      <c r="P13" s="7" t="n">
        <v>340</v>
      </c>
      <c r="Q13" s="93" t="n">
        <f aca="false">P13/100</f>
        <v>3.4</v>
      </c>
      <c r="R13" s="7" t="n">
        <v>1</v>
      </c>
      <c r="S13" s="7" t="n">
        <v>0</v>
      </c>
      <c r="T13" s="7" t="n">
        <v>0</v>
      </c>
      <c r="U13" s="7" t="n">
        <v>0</v>
      </c>
      <c r="V13" s="7" t="n">
        <v>0</v>
      </c>
      <c r="W13" s="7" t="n">
        <v>0</v>
      </c>
      <c r="X13" s="7" t="n">
        <v>1</v>
      </c>
      <c r="Y13" s="7" t="s">
        <v>834</v>
      </c>
      <c r="Z13" s="7" t="s">
        <v>835</v>
      </c>
      <c r="AA13" s="7" t="s">
        <v>836</v>
      </c>
      <c r="AB13" s="7" t="s">
        <v>837</v>
      </c>
      <c r="AC13" s="7" t="n">
        <v>0</v>
      </c>
      <c r="AD13" s="7" t="s">
        <v>838</v>
      </c>
      <c r="AE13" s="7" t="s">
        <v>836</v>
      </c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</row>
    <row r="14" customFormat="false" ht="12.75" hidden="false" customHeight="true" outlineLevel="0" collapsed="false">
      <c r="A14" s="100" t="s">
        <v>854</v>
      </c>
      <c r="B14" s="101" t="n">
        <v>1103</v>
      </c>
      <c r="C14" s="102" t="n">
        <f aca="false">VLOOKUP(B14,$L$3:$Q$1430,6,0)</f>
        <v>4.05</v>
      </c>
      <c r="D14" s="101" t="n">
        <v>1153</v>
      </c>
      <c r="E14" s="102" t="n">
        <f aca="false">VLOOKUP(D14,$L$3:$Q$1430,6,0)</f>
        <v>3.6</v>
      </c>
      <c r="F14" s="92"/>
      <c r="G14" s="93"/>
      <c r="H14" s="92"/>
      <c r="I14" s="93"/>
      <c r="J14" s="7"/>
      <c r="K14" s="92"/>
      <c r="L14" s="7" t="n">
        <v>12</v>
      </c>
      <c r="M14" s="7" t="s">
        <v>855</v>
      </c>
      <c r="N14" s="7" t="s">
        <v>832</v>
      </c>
      <c r="O14" s="7" t="s">
        <v>833</v>
      </c>
      <c r="P14" s="7" t="n">
        <v>320</v>
      </c>
      <c r="Q14" s="93" t="n">
        <f aca="false">P14/100</f>
        <v>3.2</v>
      </c>
      <c r="R14" s="7" t="n">
        <v>3</v>
      </c>
      <c r="S14" s="7" t="n">
        <v>0</v>
      </c>
      <c r="T14" s="7" t="n">
        <v>0</v>
      </c>
      <c r="U14" s="7" t="n">
        <v>0</v>
      </c>
      <c r="V14" s="7" t="n">
        <v>0</v>
      </c>
      <c r="W14" s="7" t="n">
        <v>0</v>
      </c>
      <c r="X14" s="7" t="n">
        <v>1</v>
      </c>
      <c r="Y14" s="7" t="s">
        <v>834</v>
      </c>
      <c r="Z14" s="7" t="s">
        <v>835</v>
      </c>
      <c r="AA14" s="7" t="s">
        <v>836</v>
      </c>
      <c r="AB14" s="7" t="s">
        <v>837</v>
      </c>
      <c r="AC14" s="7" t="n">
        <v>0</v>
      </c>
      <c r="AD14" s="7" t="s">
        <v>838</v>
      </c>
      <c r="AE14" s="7" t="s">
        <v>836</v>
      </c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4"/>
      <c r="OP14" s="94"/>
      <c r="OQ14" s="94"/>
      <c r="OR14" s="94"/>
      <c r="OS14" s="94"/>
      <c r="OT14" s="94"/>
      <c r="OU14" s="94"/>
      <c r="OV14" s="94"/>
      <c r="OW14" s="94"/>
      <c r="OX14" s="94"/>
      <c r="OY14" s="94"/>
      <c r="OZ14" s="94"/>
      <c r="PA14" s="94"/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4"/>
      <c r="PO14" s="94"/>
      <c r="PP14" s="94"/>
      <c r="PQ14" s="94"/>
      <c r="PR14" s="94"/>
      <c r="PS14" s="94"/>
      <c r="PT14" s="94"/>
      <c r="PU14" s="94"/>
      <c r="PV14" s="94"/>
      <c r="PW14" s="94"/>
      <c r="PX14" s="94"/>
      <c r="PY14" s="94"/>
      <c r="PZ14" s="94"/>
      <c r="QA14" s="94"/>
      <c r="QB14" s="94"/>
      <c r="QC14" s="94"/>
      <c r="QD14" s="94"/>
      <c r="QE14" s="94"/>
      <c r="QF14" s="94"/>
      <c r="QG14" s="94"/>
      <c r="QH14" s="94"/>
      <c r="QI14" s="94"/>
      <c r="QJ14" s="94"/>
      <c r="QK14" s="94"/>
      <c r="QL14" s="94"/>
      <c r="QM14" s="94"/>
      <c r="QN14" s="94"/>
      <c r="QO14" s="94"/>
      <c r="QP14" s="94"/>
      <c r="QQ14" s="94"/>
      <c r="QR14" s="94"/>
      <c r="QS14" s="94"/>
      <c r="QT14" s="94"/>
      <c r="QU14" s="94"/>
      <c r="QV14" s="94"/>
      <c r="QW14" s="94"/>
      <c r="QX14" s="94"/>
      <c r="QY14" s="94"/>
      <c r="QZ14" s="94"/>
      <c r="RA14" s="94"/>
      <c r="RB14" s="94"/>
      <c r="RC14" s="94"/>
      <c r="RD14" s="94"/>
      <c r="RE14" s="94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94"/>
      <c r="RQ14" s="94"/>
      <c r="RR14" s="94"/>
      <c r="RS14" s="94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94"/>
      <c r="SE14" s="94"/>
      <c r="SF14" s="94"/>
      <c r="SG14" s="94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94"/>
      <c r="SS14" s="94"/>
      <c r="ST14" s="94"/>
      <c r="SU14" s="94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94"/>
      <c r="TG14" s="94"/>
      <c r="TH14" s="94"/>
      <c r="TI14" s="94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94"/>
      <c r="TU14" s="94"/>
      <c r="TV14" s="94"/>
      <c r="TW14" s="94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94"/>
      <c r="UI14" s="94"/>
      <c r="UJ14" s="94"/>
      <c r="UK14" s="94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94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94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94"/>
      <c r="VY14" s="94"/>
      <c r="VZ14" s="94"/>
      <c r="WA14" s="94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94"/>
      <c r="WM14" s="94"/>
      <c r="WN14" s="94"/>
      <c r="WO14" s="94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94"/>
      <c r="XA14" s="94"/>
      <c r="XB14" s="94"/>
      <c r="XC14" s="94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94"/>
      <c r="XO14" s="94"/>
      <c r="XP14" s="94"/>
      <c r="XQ14" s="94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</row>
    <row r="15" customFormat="false" ht="12.75" hidden="false" customHeight="true" outlineLevel="0" collapsed="false">
      <c r="A15" s="100" t="s">
        <v>856</v>
      </c>
      <c r="B15" s="101" t="n">
        <v>1104</v>
      </c>
      <c r="C15" s="102" t="n">
        <f aca="false">VLOOKUP(B15,$L$3:$Q$1430,6,0)</f>
        <v>4.05</v>
      </c>
      <c r="D15" s="101" t="n">
        <v>1154</v>
      </c>
      <c r="E15" s="102" t="n">
        <f aca="false">VLOOKUP(D15,$L$3:$Q$1430,6,0)</f>
        <v>3.6</v>
      </c>
      <c r="F15" s="92"/>
      <c r="G15" s="93"/>
      <c r="H15" s="92"/>
      <c r="I15" s="93"/>
      <c r="J15" s="7"/>
      <c r="K15" s="92"/>
      <c r="L15" s="7" t="n">
        <v>13</v>
      </c>
      <c r="M15" s="7" t="s">
        <v>857</v>
      </c>
      <c r="N15" s="7" t="s">
        <v>832</v>
      </c>
      <c r="O15" s="7" t="s">
        <v>833</v>
      </c>
      <c r="P15" s="7" t="n">
        <v>480</v>
      </c>
      <c r="Q15" s="93" t="n">
        <f aca="false">P15/100</f>
        <v>4.8</v>
      </c>
      <c r="R15" s="7" t="n">
        <v>3</v>
      </c>
      <c r="S15" s="7" t="n">
        <v>0</v>
      </c>
      <c r="T15" s="7" t="n">
        <v>0</v>
      </c>
      <c r="U15" s="7" t="n">
        <v>0</v>
      </c>
      <c r="V15" s="7" t="n">
        <v>0</v>
      </c>
      <c r="W15" s="7" t="n">
        <v>0</v>
      </c>
      <c r="X15" s="7" t="n">
        <v>1</v>
      </c>
      <c r="Y15" s="7" t="s">
        <v>834</v>
      </c>
      <c r="Z15" s="7" t="s">
        <v>835</v>
      </c>
      <c r="AA15" s="7" t="s">
        <v>836</v>
      </c>
      <c r="AB15" s="7" t="s">
        <v>837</v>
      </c>
      <c r="AC15" s="7" t="n">
        <v>0</v>
      </c>
      <c r="AD15" s="7" t="s">
        <v>838</v>
      </c>
      <c r="AE15" s="7" t="s">
        <v>836</v>
      </c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4"/>
      <c r="SL15" s="94"/>
      <c r="SM15" s="94"/>
      <c r="SN15" s="94"/>
      <c r="SO15" s="94"/>
      <c r="SP15" s="94"/>
      <c r="SQ15" s="94"/>
      <c r="SR15" s="94"/>
      <c r="SS15" s="94"/>
      <c r="ST15" s="94"/>
      <c r="SU15" s="94"/>
      <c r="SV15" s="94"/>
      <c r="SW15" s="94"/>
      <c r="SX15" s="94"/>
      <c r="SY15" s="94"/>
      <c r="SZ15" s="94"/>
      <c r="TA15" s="94"/>
      <c r="TB15" s="94"/>
      <c r="TC15" s="94"/>
      <c r="TD15" s="94"/>
      <c r="TE15" s="94"/>
      <c r="TF15" s="94"/>
      <c r="TG15" s="94"/>
      <c r="TH15" s="94"/>
      <c r="TI15" s="94"/>
      <c r="TJ15" s="94"/>
      <c r="TK15" s="94"/>
      <c r="TL15" s="94"/>
      <c r="TM15" s="94"/>
      <c r="TN15" s="94"/>
      <c r="TO15" s="94"/>
      <c r="TP15" s="94"/>
      <c r="TQ15" s="94"/>
      <c r="TR15" s="94"/>
      <c r="TS15" s="94"/>
      <c r="TT15" s="94"/>
      <c r="TU15" s="94"/>
      <c r="TV15" s="94"/>
      <c r="TW15" s="94"/>
      <c r="TX15" s="94"/>
      <c r="TY15" s="94"/>
      <c r="TZ15" s="94"/>
      <c r="UA15" s="94"/>
      <c r="UB15" s="94"/>
      <c r="UC15" s="94"/>
      <c r="UD15" s="94"/>
      <c r="UE15" s="94"/>
      <c r="UF15" s="94"/>
      <c r="UG15" s="94"/>
      <c r="UH15" s="94"/>
      <c r="UI15" s="94"/>
      <c r="UJ15" s="94"/>
      <c r="UK15" s="94"/>
      <c r="UL15" s="94"/>
      <c r="UM15" s="94"/>
      <c r="UN15" s="94"/>
      <c r="UO15" s="94"/>
      <c r="UP15" s="94"/>
      <c r="UQ15" s="94"/>
      <c r="UR15" s="94"/>
      <c r="US15" s="94"/>
      <c r="UT15" s="94"/>
      <c r="UU15" s="94"/>
      <c r="UV15" s="94"/>
      <c r="UW15" s="94"/>
      <c r="UX15" s="94"/>
      <c r="UY15" s="94"/>
      <c r="UZ15" s="94"/>
      <c r="VA15" s="94"/>
      <c r="VB15" s="94"/>
      <c r="VC15" s="94"/>
      <c r="VD15" s="94"/>
      <c r="VE15" s="94"/>
      <c r="VF15" s="94"/>
      <c r="VG15" s="94"/>
      <c r="VH15" s="94"/>
      <c r="VI15" s="94"/>
      <c r="VJ15" s="94"/>
      <c r="VK15" s="94"/>
      <c r="VL15" s="94"/>
      <c r="VM15" s="94"/>
      <c r="VN15" s="94"/>
      <c r="VO15" s="94"/>
      <c r="VP15" s="94"/>
      <c r="VQ15" s="94"/>
      <c r="VR15" s="94"/>
      <c r="VS15" s="94"/>
      <c r="VT15" s="94"/>
      <c r="VU15" s="94"/>
      <c r="VV15" s="94"/>
      <c r="VW15" s="94"/>
      <c r="VX15" s="94"/>
      <c r="VY15" s="94"/>
      <c r="VZ15" s="94"/>
      <c r="WA15" s="94"/>
      <c r="WB15" s="94"/>
      <c r="WC15" s="94"/>
      <c r="WD15" s="94"/>
      <c r="WE15" s="94"/>
      <c r="WF15" s="94"/>
      <c r="WG15" s="94"/>
      <c r="WH15" s="94"/>
      <c r="WI15" s="94"/>
      <c r="WJ15" s="94"/>
      <c r="WK15" s="94"/>
      <c r="WL15" s="94"/>
      <c r="WM15" s="94"/>
      <c r="WN15" s="94"/>
      <c r="WO15" s="94"/>
      <c r="WP15" s="94"/>
      <c r="WQ15" s="94"/>
      <c r="WR15" s="94"/>
      <c r="WS15" s="94"/>
      <c r="WT15" s="94"/>
      <c r="WU15" s="94"/>
      <c r="WV15" s="94"/>
      <c r="WW15" s="94"/>
      <c r="WX15" s="94"/>
      <c r="WY15" s="94"/>
      <c r="WZ15" s="94"/>
      <c r="XA15" s="94"/>
      <c r="XB15" s="94"/>
      <c r="XC15" s="94"/>
      <c r="XD15" s="94"/>
      <c r="XE15" s="94"/>
      <c r="XF15" s="94"/>
      <c r="XG15" s="94"/>
      <c r="XH15" s="94"/>
      <c r="XI15" s="94"/>
      <c r="XJ15" s="94"/>
      <c r="XK15" s="94"/>
      <c r="XL15" s="94"/>
      <c r="XM15" s="94"/>
      <c r="XN15" s="94"/>
      <c r="XO15" s="94"/>
      <c r="XP15" s="94"/>
      <c r="XQ15" s="94"/>
      <c r="XR15" s="94"/>
      <c r="XS15" s="94"/>
      <c r="XT15" s="94"/>
      <c r="XU15" s="94"/>
      <c r="XV15" s="94"/>
      <c r="XW15" s="94"/>
      <c r="XX15" s="94"/>
      <c r="XY15" s="94"/>
      <c r="XZ15" s="94"/>
      <c r="YA15" s="94"/>
      <c r="YB15" s="94"/>
      <c r="YC15" s="94"/>
      <c r="YD15" s="94"/>
      <c r="YE15" s="94"/>
      <c r="YF15" s="94"/>
      <c r="YG15" s="94"/>
      <c r="YH15" s="94"/>
      <c r="YI15" s="94"/>
      <c r="YJ15" s="94"/>
      <c r="YK15" s="94"/>
      <c r="YL15" s="94"/>
      <c r="YM15" s="94"/>
      <c r="YN15" s="94"/>
      <c r="YO15" s="94"/>
      <c r="YP15" s="94"/>
      <c r="YQ15" s="94"/>
      <c r="YR15" s="94"/>
      <c r="YS15" s="94"/>
      <c r="YT15" s="94"/>
      <c r="YU15" s="94"/>
      <c r="YV15" s="94"/>
      <c r="YW15" s="94"/>
      <c r="YX15" s="94"/>
      <c r="YY15" s="94"/>
      <c r="YZ15" s="94"/>
      <c r="ZA15" s="94"/>
      <c r="ZB15" s="94"/>
      <c r="ZC15" s="94"/>
      <c r="ZD15" s="94"/>
      <c r="ZE15" s="94"/>
      <c r="ZF15" s="94"/>
      <c r="ZG15" s="94"/>
      <c r="ZH15" s="94"/>
      <c r="ZI15" s="94"/>
      <c r="ZJ15" s="94"/>
      <c r="ZK15" s="94"/>
      <c r="ZL15" s="94"/>
      <c r="ZM15" s="94"/>
      <c r="ZN15" s="94"/>
      <c r="ZO15" s="94"/>
      <c r="ZP15" s="94"/>
      <c r="ZQ15" s="94"/>
      <c r="ZR15" s="94"/>
      <c r="ZS15" s="94"/>
      <c r="ZT15" s="94"/>
      <c r="ZU15" s="94"/>
      <c r="ZV15" s="94"/>
      <c r="ZW15" s="94"/>
      <c r="ZX15" s="94"/>
      <c r="ZY15" s="94"/>
      <c r="ZZ15" s="94"/>
      <c r="AAA15" s="94"/>
      <c r="AAB15" s="94"/>
      <c r="AAC15" s="94"/>
      <c r="AAD15" s="94"/>
      <c r="AAE15" s="94"/>
      <c r="AAF15" s="94"/>
      <c r="AAG15" s="94"/>
      <c r="AAH15" s="94"/>
      <c r="AAI15" s="94"/>
      <c r="AAJ15" s="94"/>
      <c r="AAK15" s="94"/>
      <c r="AAL15" s="94"/>
      <c r="AAM15" s="94"/>
      <c r="AAN15" s="94"/>
      <c r="AAO15" s="94"/>
      <c r="AAP15" s="94"/>
      <c r="AAQ15" s="94"/>
      <c r="AAR15" s="94"/>
      <c r="AAS15" s="94"/>
      <c r="AAT15" s="94"/>
      <c r="AAU15" s="94"/>
      <c r="AAV15" s="94"/>
      <c r="AAW15" s="94"/>
      <c r="AAX15" s="94"/>
      <c r="AAY15" s="94"/>
      <c r="AAZ15" s="94"/>
      <c r="ABA15" s="94"/>
      <c r="ABB15" s="94"/>
      <c r="ABC15" s="94"/>
      <c r="ABD15" s="94"/>
      <c r="ABE15" s="94"/>
      <c r="ABF15" s="94"/>
      <c r="ABG15" s="94"/>
      <c r="ABH15" s="94"/>
      <c r="ABI15" s="94"/>
      <c r="ABJ15" s="94"/>
      <c r="ABK15" s="94"/>
      <c r="ABL15" s="94"/>
      <c r="ABM15" s="94"/>
      <c r="ABN15" s="94"/>
      <c r="ABO15" s="94"/>
      <c r="ABP15" s="94"/>
      <c r="ABQ15" s="94"/>
      <c r="ABR15" s="94"/>
      <c r="ABS15" s="94"/>
      <c r="ABT15" s="94"/>
      <c r="ABU15" s="94"/>
      <c r="ABV15" s="94"/>
      <c r="ABW15" s="94"/>
      <c r="ABX15" s="94"/>
      <c r="ABY15" s="94"/>
      <c r="ABZ15" s="94"/>
      <c r="ACA15" s="94"/>
      <c r="ACB15" s="94"/>
      <c r="ACC15" s="94"/>
      <c r="ACD15" s="94"/>
      <c r="ACE15" s="94"/>
      <c r="ACF15" s="94"/>
      <c r="ACG15" s="94"/>
      <c r="ACH15" s="94"/>
      <c r="ACI15" s="94"/>
      <c r="ACJ15" s="94"/>
      <c r="ACK15" s="94"/>
      <c r="ACL15" s="94"/>
      <c r="ACM15" s="94"/>
      <c r="ACN15" s="94"/>
      <c r="ACO15" s="94"/>
      <c r="ACP15" s="94"/>
      <c r="ACQ15" s="94"/>
      <c r="ACR15" s="94"/>
      <c r="ACS15" s="94"/>
      <c r="ACT15" s="94"/>
      <c r="ACU15" s="94"/>
      <c r="ACV15" s="94"/>
      <c r="ACW15" s="94"/>
      <c r="ACX15" s="94"/>
      <c r="ACY15" s="94"/>
      <c r="ACZ15" s="94"/>
      <c r="ADA15" s="94"/>
      <c r="ADB15" s="94"/>
      <c r="ADC15" s="94"/>
      <c r="ADD15" s="94"/>
      <c r="ADE15" s="94"/>
      <c r="ADF15" s="94"/>
      <c r="ADG15" s="94"/>
      <c r="ADH15" s="94"/>
      <c r="ADI15" s="94"/>
      <c r="ADJ15" s="94"/>
      <c r="ADK15" s="94"/>
      <c r="ADL15" s="94"/>
      <c r="ADM15" s="94"/>
      <c r="ADN15" s="94"/>
      <c r="ADO15" s="94"/>
      <c r="ADP15" s="94"/>
      <c r="ADQ15" s="94"/>
      <c r="ADR15" s="94"/>
      <c r="ADS15" s="94"/>
      <c r="ADT15" s="94"/>
      <c r="ADU15" s="94"/>
      <c r="ADV15" s="94"/>
      <c r="ADW15" s="94"/>
      <c r="ADX15" s="94"/>
      <c r="ADY15" s="94"/>
      <c r="ADZ15" s="94"/>
      <c r="AEA15" s="94"/>
      <c r="AEB15" s="94"/>
      <c r="AEC15" s="94"/>
      <c r="AED15" s="94"/>
      <c r="AEE15" s="94"/>
      <c r="AEF15" s="94"/>
      <c r="AEG15" s="94"/>
      <c r="AEH15" s="94"/>
      <c r="AEI15" s="94"/>
      <c r="AEJ15" s="94"/>
      <c r="AEK15" s="94"/>
      <c r="AEL15" s="94"/>
      <c r="AEM15" s="94"/>
      <c r="AEN15" s="94"/>
      <c r="AEO15" s="94"/>
      <c r="AEP15" s="94"/>
      <c r="AEQ15" s="94"/>
      <c r="AER15" s="94"/>
      <c r="AES15" s="94"/>
      <c r="AET15" s="94"/>
      <c r="AEU15" s="94"/>
      <c r="AEV15" s="94"/>
      <c r="AEW15" s="94"/>
      <c r="AEX15" s="94"/>
      <c r="AEY15" s="94"/>
      <c r="AEZ15" s="94"/>
      <c r="AFA15" s="94"/>
      <c r="AFB15" s="94"/>
      <c r="AFC15" s="94"/>
      <c r="AFD15" s="94"/>
      <c r="AFE15" s="94"/>
      <c r="AFF15" s="94"/>
      <c r="AFG15" s="94"/>
      <c r="AFH15" s="94"/>
      <c r="AFI15" s="94"/>
      <c r="AFJ15" s="94"/>
      <c r="AFK15" s="94"/>
      <c r="AFL15" s="94"/>
      <c r="AFM15" s="94"/>
      <c r="AFN15" s="94"/>
      <c r="AFO15" s="94"/>
      <c r="AFP15" s="94"/>
      <c r="AFQ15" s="94"/>
      <c r="AFR15" s="94"/>
      <c r="AFS15" s="94"/>
      <c r="AFT15" s="94"/>
      <c r="AFU15" s="94"/>
      <c r="AFV15" s="94"/>
      <c r="AFW15" s="94"/>
      <c r="AFX15" s="94"/>
      <c r="AFY15" s="94"/>
      <c r="AFZ15" s="94"/>
      <c r="AGA15" s="94"/>
      <c r="AGB15" s="94"/>
      <c r="AGC15" s="94"/>
      <c r="AGD15" s="94"/>
      <c r="AGE15" s="94"/>
      <c r="AGF15" s="94"/>
      <c r="AGG15" s="94"/>
      <c r="AGH15" s="94"/>
      <c r="AGI15" s="94"/>
      <c r="AGJ15" s="94"/>
      <c r="AGK15" s="94"/>
      <c r="AGL15" s="94"/>
      <c r="AGM15" s="94"/>
      <c r="AGN15" s="94"/>
      <c r="AGO15" s="94"/>
      <c r="AGP15" s="94"/>
      <c r="AGQ15" s="94"/>
      <c r="AGR15" s="94"/>
      <c r="AGS15" s="94"/>
      <c r="AGT15" s="94"/>
      <c r="AGU15" s="94"/>
      <c r="AGV15" s="94"/>
      <c r="AGW15" s="94"/>
      <c r="AGX15" s="94"/>
      <c r="AGY15" s="94"/>
      <c r="AGZ15" s="94"/>
      <c r="AHA15" s="94"/>
      <c r="AHB15" s="94"/>
      <c r="AHC15" s="94"/>
      <c r="AHD15" s="94"/>
      <c r="AHE15" s="94"/>
      <c r="AHF15" s="94"/>
      <c r="AHG15" s="94"/>
      <c r="AHH15" s="94"/>
      <c r="AHI15" s="94"/>
      <c r="AHJ15" s="94"/>
      <c r="AHK15" s="94"/>
      <c r="AHL15" s="94"/>
      <c r="AHM15" s="94"/>
      <c r="AHN15" s="94"/>
      <c r="AHO15" s="94"/>
      <c r="AHP15" s="94"/>
      <c r="AHQ15" s="94"/>
      <c r="AHR15" s="94"/>
      <c r="AHS15" s="94"/>
      <c r="AHT15" s="94"/>
      <c r="AHU15" s="94"/>
      <c r="AHV15" s="94"/>
      <c r="AHW15" s="94"/>
      <c r="AHX15" s="94"/>
      <c r="AHY15" s="94"/>
      <c r="AHZ15" s="94"/>
      <c r="AIA15" s="94"/>
      <c r="AIB15" s="94"/>
      <c r="AIC15" s="94"/>
      <c r="AID15" s="94"/>
      <c r="AIE15" s="94"/>
      <c r="AIF15" s="94"/>
      <c r="AIG15" s="94"/>
      <c r="AIH15" s="94"/>
      <c r="AII15" s="94"/>
      <c r="AIJ15" s="94"/>
      <c r="AIK15" s="94"/>
      <c r="AIL15" s="94"/>
      <c r="AIM15" s="94"/>
      <c r="AIN15" s="94"/>
      <c r="AIO15" s="94"/>
      <c r="AIP15" s="94"/>
      <c r="AIQ15" s="94"/>
      <c r="AIR15" s="94"/>
      <c r="AIS15" s="94"/>
      <c r="AIT15" s="94"/>
      <c r="AIU15" s="94"/>
      <c r="AIV15" s="94"/>
      <c r="AIW15" s="94"/>
      <c r="AIX15" s="94"/>
      <c r="AIY15" s="94"/>
      <c r="AIZ15" s="94"/>
      <c r="AJA15" s="94"/>
      <c r="AJB15" s="94"/>
      <c r="AJC15" s="94"/>
      <c r="AJD15" s="94"/>
      <c r="AJE15" s="94"/>
      <c r="AJF15" s="94"/>
      <c r="AJG15" s="94"/>
      <c r="AJH15" s="94"/>
      <c r="AJI15" s="94"/>
      <c r="AJJ15" s="94"/>
      <c r="AJK15" s="94"/>
      <c r="AJL15" s="94"/>
      <c r="AJM15" s="94"/>
      <c r="AJN15" s="94"/>
      <c r="AJO15" s="94"/>
      <c r="AJP15" s="94"/>
      <c r="AJQ15" s="94"/>
      <c r="AJR15" s="94"/>
      <c r="AJS15" s="94"/>
      <c r="AJT15" s="94"/>
      <c r="AJU15" s="94"/>
      <c r="AJV15" s="94"/>
      <c r="AJW15" s="94"/>
      <c r="AJX15" s="94"/>
      <c r="AJY15" s="94"/>
      <c r="AJZ15" s="94"/>
      <c r="AKA15" s="94"/>
      <c r="AKB15" s="94"/>
      <c r="AKC15" s="94"/>
      <c r="AKD15" s="94"/>
      <c r="AKE15" s="94"/>
      <c r="AKF15" s="94"/>
      <c r="AKG15" s="94"/>
      <c r="AKH15" s="94"/>
    </row>
    <row r="16" customFormat="false" ht="12.75" hidden="false" customHeight="true" outlineLevel="0" collapsed="false">
      <c r="A16" s="100" t="s">
        <v>858</v>
      </c>
      <c r="B16" s="101" t="n">
        <v>1008</v>
      </c>
      <c r="C16" s="102" t="n">
        <f aca="false">VLOOKUP(B16,$L$3:$Q$1430,6,0)</f>
        <v>1.8</v>
      </c>
      <c r="D16" s="101" t="n">
        <v>1058</v>
      </c>
      <c r="E16" s="102" t="n">
        <f aca="false">VLOOKUP(D16,$L$3:$Q$1430,6,0)</f>
        <v>1.7</v>
      </c>
      <c r="F16" s="92"/>
      <c r="G16" s="93"/>
      <c r="H16" s="92"/>
      <c r="I16" s="93"/>
      <c r="J16" s="94"/>
      <c r="K16" s="92"/>
      <c r="L16" s="7" t="n">
        <v>14</v>
      </c>
      <c r="M16" s="7" t="s">
        <v>859</v>
      </c>
      <c r="N16" s="7" t="s">
        <v>832</v>
      </c>
      <c r="O16" s="7" t="s">
        <v>833</v>
      </c>
      <c r="P16" s="7" t="n">
        <v>390</v>
      </c>
      <c r="Q16" s="93" t="n">
        <f aca="false">P16/100</f>
        <v>3.9</v>
      </c>
      <c r="R16" s="7" t="n">
        <v>3</v>
      </c>
      <c r="S16" s="7" t="n">
        <v>0</v>
      </c>
      <c r="T16" s="7" t="n">
        <v>0</v>
      </c>
      <c r="U16" s="7" t="n">
        <v>0</v>
      </c>
      <c r="V16" s="7" t="n">
        <v>0</v>
      </c>
      <c r="W16" s="7" t="n">
        <v>0</v>
      </c>
      <c r="X16" s="7" t="n">
        <v>1</v>
      </c>
      <c r="Y16" s="7" t="s">
        <v>834</v>
      </c>
      <c r="Z16" s="7" t="s">
        <v>835</v>
      </c>
      <c r="AA16" s="7" t="s">
        <v>836</v>
      </c>
      <c r="AB16" s="7" t="s">
        <v>837</v>
      </c>
      <c r="AC16" s="7" t="n">
        <v>0</v>
      </c>
      <c r="AD16" s="7" t="s">
        <v>838</v>
      </c>
      <c r="AE16" s="7" t="s">
        <v>836</v>
      </c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  <c r="OL16" s="94"/>
      <c r="OM16" s="94"/>
      <c r="ON16" s="94"/>
      <c r="OO16" s="94"/>
      <c r="OP16" s="94"/>
      <c r="OQ16" s="94"/>
      <c r="OR16" s="94"/>
      <c r="OS16" s="94"/>
      <c r="OT16" s="94"/>
      <c r="OU16" s="94"/>
      <c r="OV16" s="94"/>
      <c r="OW16" s="94"/>
      <c r="OX16" s="94"/>
      <c r="OY16" s="94"/>
      <c r="OZ16" s="94"/>
      <c r="PA16" s="94"/>
      <c r="PB16" s="94"/>
      <c r="PC16" s="94"/>
      <c r="PD16" s="94"/>
      <c r="PE16" s="94"/>
      <c r="PF16" s="94"/>
      <c r="PG16" s="94"/>
      <c r="PH16" s="94"/>
      <c r="PI16" s="94"/>
      <c r="PJ16" s="94"/>
      <c r="PK16" s="94"/>
      <c r="PL16" s="94"/>
      <c r="PM16" s="94"/>
      <c r="PN16" s="94"/>
      <c r="PO16" s="94"/>
      <c r="PP16" s="94"/>
      <c r="PQ16" s="94"/>
      <c r="PR16" s="94"/>
      <c r="PS16" s="94"/>
      <c r="PT16" s="94"/>
      <c r="PU16" s="94"/>
      <c r="PV16" s="94"/>
      <c r="PW16" s="94"/>
      <c r="PX16" s="94"/>
      <c r="PY16" s="94"/>
      <c r="PZ16" s="94"/>
      <c r="QA16" s="94"/>
      <c r="QB16" s="94"/>
      <c r="QC16" s="94"/>
      <c r="QD16" s="94"/>
      <c r="QE16" s="94"/>
      <c r="QF16" s="94"/>
      <c r="QG16" s="94"/>
      <c r="QH16" s="94"/>
      <c r="QI16" s="94"/>
      <c r="QJ16" s="94"/>
      <c r="QK16" s="94"/>
      <c r="QL16" s="94"/>
      <c r="QM16" s="94"/>
      <c r="QN16" s="94"/>
      <c r="QO16" s="94"/>
      <c r="QP16" s="94"/>
      <c r="QQ16" s="94"/>
      <c r="QR16" s="94"/>
      <c r="QS16" s="94"/>
      <c r="QT16" s="94"/>
      <c r="QU16" s="94"/>
      <c r="QV16" s="94"/>
      <c r="QW16" s="94"/>
      <c r="QX16" s="94"/>
      <c r="QY16" s="94"/>
      <c r="QZ16" s="94"/>
      <c r="RA16" s="94"/>
      <c r="RB16" s="94"/>
      <c r="RC16" s="94"/>
      <c r="RD16" s="94"/>
      <c r="RE16" s="94"/>
      <c r="RF16" s="94"/>
      <c r="RG16" s="94"/>
      <c r="RH16" s="94"/>
      <c r="RI16" s="94"/>
      <c r="RJ16" s="94"/>
      <c r="RK16" s="94"/>
      <c r="RL16" s="94"/>
      <c r="RM16" s="94"/>
      <c r="RN16" s="94"/>
      <c r="RO16" s="94"/>
      <c r="RP16" s="94"/>
      <c r="RQ16" s="94"/>
      <c r="RR16" s="94"/>
      <c r="RS16" s="94"/>
      <c r="RT16" s="94"/>
      <c r="RU16" s="94"/>
      <c r="RV16" s="94"/>
      <c r="RW16" s="94"/>
      <c r="RX16" s="94"/>
      <c r="RY16" s="94"/>
      <c r="RZ16" s="94"/>
      <c r="SA16" s="94"/>
      <c r="SB16" s="94"/>
      <c r="SC16" s="94"/>
      <c r="SD16" s="94"/>
      <c r="SE16" s="94"/>
      <c r="SF16" s="94"/>
      <c r="SG16" s="94"/>
      <c r="SH16" s="94"/>
      <c r="SI16" s="94"/>
      <c r="SJ16" s="94"/>
      <c r="SK16" s="94"/>
      <c r="SL16" s="94"/>
      <c r="SM16" s="94"/>
      <c r="SN16" s="94"/>
      <c r="SO16" s="94"/>
      <c r="SP16" s="94"/>
      <c r="SQ16" s="94"/>
      <c r="SR16" s="94"/>
      <c r="SS16" s="94"/>
      <c r="ST16" s="94"/>
      <c r="SU16" s="94"/>
      <c r="SV16" s="94"/>
      <c r="SW16" s="94"/>
      <c r="SX16" s="94"/>
      <c r="SY16" s="94"/>
      <c r="SZ16" s="94"/>
      <c r="TA16" s="94"/>
      <c r="TB16" s="94"/>
      <c r="TC16" s="94"/>
      <c r="TD16" s="94"/>
      <c r="TE16" s="94"/>
      <c r="TF16" s="94"/>
      <c r="TG16" s="94"/>
      <c r="TH16" s="94"/>
      <c r="TI16" s="94"/>
      <c r="TJ16" s="94"/>
      <c r="TK16" s="94"/>
      <c r="TL16" s="94"/>
      <c r="TM16" s="94"/>
      <c r="TN16" s="94"/>
      <c r="TO16" s="94"/>
      <c r="TP16" s="94"/>
      <c r="TQ16" s="94"/>
      <c r="TR16" s="94"/>
      <c r="TS16" s="94"/>
      <c r="TT16" s="94"/>
      <c r="TU16" s="94"/>
      <c r="TV16" s="94"/>
      <c r="TW16" s="94"/>
      <c r="TX16" s="94"/>
      <c r="TY16" s="94"/>
      <c r="TZ16" s="94"/>
      <c r="UA16" s="94"/>
      <c r="UB16" s="94"/>
      <c r="UC16" s="94"/>
      <c r="UD16" s="94"/>
      <c r="UE16" s="94"/>
      <c r="UF16" s="94"/>
      <c r="UG16" s="94"/>
      <c r="UH16" s="94"/>
      <c r="UI16" s="94"/>
      <c r="UJ16" s="94"/>
      <c r="UK16" s="94"/>
      <c r="UL16" s="94"/>
      <c r="UM16" s="94"/>
      <c r="UN16" s="94"/>
      <c r="UO16" s="94"/>
      <c r="UP16" s="94"/>
      <c r="UQ16" s="94"/>
      <c r="UR16" s="94"/>
      <c r="US16" s="94"/>
      <c r="UT16" s="94"/>
      <c r="UU16" s="94"/>
      <c r="UV16" s="94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G16" s="94"/>
      <c r="VH16" s="94"/>
      <c r="VI16" s="94"/>
      <c r="VJ16" s="94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VU16" s="94"/>
      <c r="VV16" s="94"/>
      <c r="VW16" s="94"/>
      <c r="VX16" s="94"/>
      <c r="VY16" s="94"/>
      <c r="VZ16" s="94"/>
      <c r="WA16" s="94"/>
      <c r="WB16" s="94"/>
      <c r="WC16" s="94"/>
      <c r="WD16" s="94"/>
      <c r="WE16" s="94"/>
      <c r="WF16" s="94"/>
      <c r="WG16" s="94"/>
      <c r="WH16" s="94"/>
      <c r="WI16" s="94"/>
      <c r="WJ16" s="94"/>
      <c r="WK16" s="94"/>
      <c r="WL16" s="94"/>
      <c r="WM16" s="94"/>
      <c r="WN16" s="94"/>
      <c r="WO16" s="94"/>
      <c r="WP16" s="94"/>
      <c r="WQ16" s="94"/>
      <c r="WR16" s="94"/>
      <c r="WS16" s="94"/>
      <c r="WT16" s="94"/>
      <c r="WU16" s="94"/>
      <c r="WV16" s="94"/>
      <c r="WW16" s="94"/>
      <c r="WX16" s="94"/>
      <c r="WY16" s="94"/>
      <c r="WZ16" s="94"/>
      <c r="XA16" s="94"/>
      <c r="XB16" s="94"/>
      <c r="XC16" s="94"/>
      <c r="XD16" s="94"/>
      <c r="XE16" s="94"/>
      <c r="XF16" s="94"/>
      <c r="XG16" s="94"/>
      <c r="XH16" s="94"/>
      <c r="XI16" s="94"/>
      <c r="XJ16" s="94"/>
      <c r="XK16" s="94"/>
      <c r="XL16" s="94"/>
      <c r="XM16" s="94"/>
      <c r="XN16" s="94"/>
      <c r="XO16" s="94"/>
      <c r="XP16" s="94"/>
      <c r="XQ16" s="94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4"/>
      <c r="YC16" s="94"/>
      <c r="YD16" s="94"/>
      <c r="YE16" s="94"/>
      <c r="YF16" s="94"/>
      <c r="YG16" s="94"/>
      <c r="YH16" s="94"/>
      <c r="YI16" s="94"/>
      <c r="YJ16" s="94"/>
      <c r="YK16" s="94"/>
      <c r="YL16" s="94"/>
      <c r="YM16" s="94"/>
      <c r="YN16" s="94"/>
      <c r="YO16" s="94"/>
      <c r="YP16" s="94"/>
      <c r="YQ16" s="94"/>
      <c r="YR16" s="94"/>
      <c r="YS16" s="94"/>
      <c r="YT16" s="94"/>
      <c r="YU16" s="94"/>
      <c r="YV16" s="94"/>
      <c r="YW16" s="94"/>
      <c r="YX16" s="94"/>
      <c r="YY16" s="94"/>
      <c r="YZ16" s="94"/>
      <c r="ZA16" s="94"/>
      <c r="ZB16" s="94"/>
      <c r="ZC16" s="94"/>
      <c r="ZD16" s="94"/>
      <c r="ZE16" s="94"/>
      <c r="ZF16" s="94"/>
      <c r="ZG16" s="94"/>
      <c r="ZH16" s="94"/>
      <c r="ZI16" s="94"/>
      <c r="ZJ16" s="94"/>
      <c r="ZK16" s="94"/>
      <c r="ZL16" s="94"/>
      <c r="ZM16" s="94"/>
      <c r="ZN16" s="94"/>
      <c r="ZO16" s="94"/>
      <c r="ZP16" s="94"/>
      <c r="ZQ16" s="94"/>
      <c r="ZR16" s="94"/>
      <c r="ZS16" s="94"/>
      <c r="ZT16" s="94"/>
      <c r="ZU16" s="94"/>
      <c r="ZV16" s="94"/>
      <c r="ZW16" s="94"/>
      <c r="ZX16" s="94"/>
      <c r="ZY16" s="94"/>
      <c r="ZZ16" s="94"/>
      <c r="AAA16" s="94"/>
      <c r="AAB16" s="94"/>
      <c r="AAC16" s="94"/>
      <c r="AAD16" s="94"/>
      <c r="AAE16" s="94"/>
      <c r="AAF16" s="94"/>
      <c r="AAG16" s="94"/>
      <c r="AAH16" s="94"/>
      <c r="AAI16" s="94"/>
      <c r="AAJ16" s="94"/>
      <c r="AAK16" s="94"/>
      <c r="AAL16" s="94"/>
      <c r="AAM16" s="94"/>
      <c r="AAN16" s="94"/>
      <c r="AAO16" s="94"/>
      <c r="AAP16" s="94"/>
      <c r="AAQ16" s="94"/>
      <c r="AAR16" s="94"/>
      <c r="AAS16" s="94"/>
      <c r="AAT16" s="94"/>
      <c r="AAU16" s="94"/>
      <c r="AAV16" s="94"/>
      <c r="AAW16" s="94"/>
      <c r="AAX16" s="94"/>
      <c r="AAY16" s="94"/>
      <c r="AAZ16" s="94"/>
      <c r="ABA16" s="94"/>
      <c r="ABB16" s="94"/>
      <c r="ABC16" s="94"/>
      <c r="ABD16" s="94"/>
      <c r="ABE16" s="94"/>
      <c r="ABF16" s="94"/>
      <c r="ABG16" s="94"/>
      <c r="ABH16" s="94"/>
      <c r="ABI16" s="94"/>
      <c r="ABJ16" s="94"/>
      <c r="ABK16" s="94"/>
      <c r="ABL16" s="94"/>
      <c r="ABM16" s="94"/>
      <c r="ABN16" s="94"/>
      <c r="ABO16" s="94"/>
      <c r="ABP16" s="94"/>
      <c r="ABQ16" s="94"/>
      <c r="ABR16" s="94"/>
      <c r="ABS16" s="94"/>
      <c r="ABT16" s="94"/>
      <c r="ABU16" s="94"/>
      <c r="ABV16" s="94"/>
      <c r="ABW16" s="94"/>
      <c r="ABX16" s="94"/>
      <c r="ABY16" s="94"/>
      <c r="ABZ16" s="94"/>
      <c r="ACA16" s="94"/>
      <c r="ACB16" s="94"/>
      <c r="ACC16" s="94"/>
      <c r="ACD16" s="94"/>
      <c r="ACE16" s="94"/>
      <c r="ACF16" s="94"/>
      <c r="ACG16" s="94"/>
      <c r="ACH16" s="94"/>
      <c r="ACI16" s="94"/>
      <c r="ACJ16" s="94"/>
      <c r="ACK16" s="94"/>
      <c r="ACL16" s="94"/>
      <c r="ACM16" s="94"/>
      <c r="ACN16" s="94"/>
      <c r="ACO16" s="94"/>
      <c r="ACP16" s="94"/>
      <c r="ACQ16" s="94"/>
      <c r="ACR16" s="94"/>
      <c r="ACS16" s="94"/>
      <c r="ACT16" s="94"/>
      <c r="ACU16" s="94"/>
      <c r="ACV16" s="94"/>
      <c r="ACW16" s="94"/>
      <c r="ACX16" s="94"/>
      <c r="ACY16" s="94"/>
      <c r="ACZ16" s="94"/>
      <c r="ADA16" s="94"/>
      <c r="ADB16" s="94"/>
      <c r="ADC16" s="94"/>
      <c r="ADD16" s="94"/>
      <c r="ADE16" s="94"/>
      <c r="ADF16" s="94"/>
      <c r="ADG16" s="94"/>
      <c r="ADH16" s="94"/>
      <c r="ADI16" s="94"/>
      <c r="ADJ16" s="94"/>
      <c r="ADK16" s="94"/>
      <c r="ADL16" s="94"/>
      <c r="ADM16" s="94"/>
      <c r="ADN16" s="94"/>
      <c r="ADO16" s="94"/>
      <c r="ADP16" s="94"/>
      <c r="ADQ16" s="94"/>
      <c r="ADR16" s="94"/>
      <c r="ADS16" s="94"/>
      <c r="ADT16" s="94"/>
      <c r="ADU16" s="94"/>
      <c r="ADV16" s="94"/>
      <c r="ADW16" s="94"/>
      <c r="ADX16" s="94"/>
      <c r="ADY16" s="94"/>
      <c r="ADZ16" s="94"/>
      <c r="AEA16" s="94"/>
      <c r="AEB16" s="94"/>
      <c r="AEC16" s="94"/>
      <c r="AED16" s="94"/>
      <c r="AEE16" s="94"/>
      <c r="AEF16" s="94"/>
      <c r="AEG16" s="94"/>
      <c r="AEH16" s="94"/>
      <c r="AEI16" s="94"/>
      <c r="AEJ16" s="94"/>
      <c r="AEK16" s="94"/>
      <c r="AEL16" s="94"/>
      <c r="AEM16" s="94"/>
      <c r="AEN16" s="94"/>
      <c r="AEO16" s="94"/>
      <c r="AEP16" s="94"/>
      <c r="AEQ16" s="94"/>
      <c r="AER16" s="94"/>
      <c r="AES16" s="94"/>
      <c r="AET16" s="94"/>
      <c r="AEU16" s="94"/>
      <c r="AEV16" s="94"/>
      <c r="AEW16" s="94"/>
      <c r="AEX16" s="94"/>
      <c r="AEY16" s="94"/>
      <c r="AEZ16" s="94"/>
      <c r="AFA16" s="94"/>
      <c r="AFB16" s="94"/>
      <c r="AFC16" s="94"/>
      <c r="AFD16" s="94"/>
      <c r="AFE16" s="94"/>
      <c r="AFF16" s="94"/>
      <c r="AFG16" s="94"/>
      <c r="AFH16" s="94"/>
      <c r="AFI16" s="94"/>
      <c r="AFJ16" s="94"/>
      <c r="AFK16" s="94"/>
      <c r="AFL16" s="94"/>
      <c r="AFM16" s="94"/>
      <c r="AFN16" s="94"/>
      <c r="AFO16" s="94"/>
      <c r="AFP16" s="94"/>
      <c r="AFQ16" s="94"/>
      <c r="AFR16" s="94"/>
      <c r="AFS16" s="94"/>
      <c r="AFT16" s="94"/>
      <c r="AFU16" s="94"/>
      <c r="AFV16" s="94"/>
      <c r="AFW16" s="94"/>
      <c r="AFX16" s="94"/>
      <c r="AFY16" s="94"/>
      <c r="AFZ16" s="94"/>
      <c r="AGA16" s="94"/>
      <c r="AGB16" s="94"/>
      <c r="AGC16" s="94"/>
      <c r="AGD16" s="94"/>
      <c r="AGE16" s="94"/>
      <c r="AGF16" s="94"/>
      <c r="AGG16" s="94"/>
      <c r="AGH16" s="94"/>
      <c r="AGI16" s="94"/>
      <c r="AGJ16" s="94"/>
      <c r="AGK16" s="94"/>
      <c r="AGL16" s="94"/>
      <c r="AGM16" s="94"/>
      <c r="AGN16" s="94"/>
      <c r="AGO16" s="94"/>
      <c r="AGP16" s="94"/>
      <c r="AGQ16" s="94"/>
      <c r="AGR16" s="94"/>
      <c r="AGS16" s="94"/>
      <c r="AGT16" s="94"/>
      <c r="AGU16" s="94"/>
      <c r="AGV16" s="94"/>
      <c r="AGW16" s="94"/>
      <c r="AGX16" s="94"/>
      <c r="AGY16" s="94"/>
      <c r="AGZ16" s="94"/>
      <c r="AHA16" s="94"/>
      <c r="AHB16" s="94"/>
      <c r="AHC16" s="94"/>
      <c r="AHD16" s="94"/>
      <c r="AHE16" s="94"/>
      <c r="AHF16" s="94"/>
      <c r="AHG16" s="94"/>
      <c r="AHH16" s="94"/>
      <c r="AHI16" s="94"/>
      <c r="AHJ16" s="94"/>
      <c r="AHK16" s="94"/>
      <c r="AHL16" s="94"/>
      <c r="AHM16" s="94"/>
      <c r="AHN16" s="94"/>
      <c r="AHO16" s="94"/>
      <c r="AHP16" s="94"/>
      <c r="AHQ16" s="94"/>
      <c r="AHR16" s="94"/>
      <c r="AHS16" s="94"/>
      <c r="AHT16" s="94"/>
      <c r="AHU16" s="94"/>
      <c r="AHV16" s="94"/>
      <c r="AHW16" s="94"/>
      <c r="AHX16" s="94"/>
      <c r="AHY16" s="94"/>
      <c r="AHZ16" s="94"/>
      <c r="AIA16" s="94"/>
      <c r="AIB16" s="94"/>
      <c r="AIC16" s="94"/>
      <c r="AID16" s="94"/>
      <c r="AIE16" s="94"/>
      <c r="AIF16" s="94"/>
      <c r="AIG16" s="94"/>
      <c r="AIH16" s="94"/>
      <c r="AII16" s="94"/>
      <c r="AIJ16" s="94"/>
      <c r="AIK16" s="94"/>
      <c r="AIL16" s="94"/>
      <c r="AIM16" s="94"/>
      <c r="AIN16" s="94"/>
      <c r="AIO16" s="94"/>
      <c r="AIP16" s="94"/>
      <c r="AIQ16" s="94"/>
      <c r="AIR16" s="94"/>
      <c r="AIS16" s="94"/>
      <c r="AIT16" s="94"/>
      <c r="AIU16" s="94"/>
      <c r="AIV16" s="94"/>
      <c r="AIW16" s="94"/>
      <c r="AIX16" s="94"/>
      <c r="AIY16" s="94"/>
      <c r="AIZ16" s="94"/>
      <c r="AJA16" s="94"/>
      <c r="AJB16" s="94"/>
      <c r="AJC16" s="94"/>
      <c r="AJD16" s="94"/>
      <c r="AJE16" s="94"/>
      <c r="AJF16" s="94"/>
      <c r="AJG16" s="94"/>
      <c r="AJH16" s="94"/>
      <c r="AJI16" s="94"/>
      <c r="AJJ16" s="94"/>
      <c r="AJK16" s="94"/>
      <c r="AJL16" s="94"/>
      <c r="AJM16" s="94"/>
      <c r="AJN16" s="94"/>
      <c r="AJO16" s="94"/>
      <c r="AJP16" s="94"/>
      <c r="AJQ16" s="94"/>
      <c r="AJR16" s="94"/>
      <c r="AJS16" s="94"/>
      <c r="AJT16" s="94"/>
      <c r="AJU16" s="94"/>
      <c r="AJV16" s="94"/>
      <c r="AJW16" s="94"/>
      <c r="AJX16" s="94"/>
      <c r="AJY16" s="94"/>
      <c r="AJZ16" s="94"/>
      <c r="AKA16" s="94"/>
      <c r="AKB16" s="94"/>
      <c r="AKC16" s="94"/>
      <c r="AKD16" s="94"/>
      <c r="AKE16" s="94"/>
      <c r="AKF16" s="94"/>
      <c r="AKG16" s="94"/>
      <c r="AKH16" s="94"/>
    </row>
    <row r="17" customFormat="false" ht="12.75" hidden="false" customHeight="true" outlineLevel="0" collapsed="false">
      <c r="A17" s="100" t="s">
        <v>860</v>
      </c>
      <c r="B17" s="101" t="n">
        <v>1009</v>
      </c>
      <c r="C17" s="102" t="n">
        <f aca="false">VLOOKUP(B17,$L$3:$Q$1430,6,0)</f>
        <v>2.1</v>
      </c>
      <c r="D17" s="101" t="n">
        <v>1059</v>
      </c>
      <c r="E17" s="102" t="n">
        <f aca="false">VLOOKUP(D17,$L$3:$Q$1430,6,0)</f>
        <v>1.9</v>
      </c>
      <c r="F17" s="92"/>
      <c r="G17" s="93"/>
      <c r="H17" s="92"/>
      <c r="I17" s="93"/>
      <c r="J17" s="94"/>
      <c r="K17" s="92"/>
      <c r="L17" s="7" t="n">
        <v>15</v>
      </c>
      <c r="M17" s="7" t="s">
        <v>861</v>
      </c>
      <c r="N17" s="7" t="s">
        <v>832</v>
      </c>
      <c r="O17" s="7" t="s">
        <v>862</v>
      </c>
      <c r="P17" s="7" t="n">
        <v>500</v>
      </c>
      <c r="Q17" s="93" t="n">
        <f aca="false">P17/100</f>
        <v>5</v>
      </c>
      <c r="R17" s="7" t="n">
        <v>19</v>
      </c>
      <c r="S17" s="7" t="n">
        <v>0</v>
      </c>
      <c r="T17" s="7" t="n">
        <v>0</v>
      </c>
      <c r="U17" s="7" t="n">
        <v>0</v>
      </c>
      <c r="V17" s="7" t="n">
        <v>0</v>
      </c>
      <c r="W17" s="7" t="n">
        <v>0</v>
      </c>
      <c r="X17" s="7" t="n">
        <v>1</v>
      </c>
      <c r="Y17" s="7" t="s">
        <v>834</v>
      </c>
      <c r="Z17" s="7" t="s">
        <v>835</v>
      </c>
      <c r="AA17" s="7" t="s">
        <v>836</v>
      </c>
      <c r="AB17" s="7" t="s">
        <v>837</v>
      </c>
      <c r="AC17" s="7" t="n">
        <v>0</v>
      </c>
      <c r="AD17" s="7" t="s">
        <v>838</v>
      </c>
      <c r="AE17" s="7" t="s">
        <v>836</v>
      </c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94"/>
      <c r="NF17" s="94"/>
      <c r="NG17" s="94"/>
      <c r="NH17" s="94"/>
      <c r="NI17" s="94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4"/>
      <c r="NX17" s="94"/>
      <c r="NY17" s="94"/>
      <c r="NZ17" s="94"/>
      <c r="OA17" s="94"/>
      <c r="OB17" s="94"/>
      <c r="OC17" s="94"/>
      <c r="OD17" s="94"/>
      <c r="OE17" s="94"/>
      <c r="OF17" s="94"/>
      <c r="OG17" s="94"/>
      <c r="OH17" s="94"/>
      <c r="OI17" s="94"/>
      <c r="OJ17" s="94"/>
      <c r="OK17" s="94"/>
      <c r="OL17" s="94"/>
      <c r="OM17" s="94"/>
      <c r="ON17" s="94"/>
      <c r="OO17" s="94"/>
      <c r="OP17" s="94"/>
      <c r="OQ17" s="94"/>
      <c r="OR17" s="94"/>
      <c r="OS17" s="94"/>
      <c r="OT17" s="94"/>
      <c r="OU17" s="94"/>
      <c r="OV17" s="94"/>
      <c r="OW17" s="94"/>
      <c r="OX17" s="94"/>
      <c r="OY17" s="94"/>
      <c r="OZ17" s="94"/>
      <c r="PA17" s="94"/>
      <c r="PB17" s="94"/>
      <c r="PC17" s="94"/>
      <c r="PD17" s="94"/>
      <c r="PE17" s="94"/>
      <c r="PF17" s="94"/>
      <c r="PG17" s="94"/>
      <c r="PH17" s="94"/>
      <c r="PI17" s="94"/>
      <c r="PJ17" s="94"/>
      <c r="PK17" s="94"/>
      <c r="PL17" s="94"/>
      <c r="PM17" s="94"/>
      <c r="PN17" s="94"/>
      <c r="PO17" s="94"/>
      <c r="PP17" s="94"/>
      <c r="PQ17" s="94"/>
      <c r="PR17" s="94"/>
      <c r="PS17" s="94"/>
      <c r="PT17" s="94"/>
      <c r="PU17" s="94"/>
      <c r="PV17" s="94"/>
      <c r="PW17" s="94"/>
      <c r="PX17" s="94"/>
      <c r="PY17" s="94"/>
      <c r="PZ17" s="94"/>
      <c r="QA17" s="94"/>
      <c r="QB17" s="94"/>
      <c r="QC17" s="94"/>
      <c r="QD17" s="94"/>
      <c r="QE17" s="94"/>
      <c r="QF17" s="94"/>
      <c r="QG17" s="94"/>
      <c r="QH17" s="94"/>
      <c r="QI17" s="94"/>
      <c r="QJ17" s="94"/>
      <c r="QK17" s="94"/>
      <c r="QL17" s="94"/>
      <c r="QM17" s="94"/>
      <c r="QN17" s="94"/>
      <c r="QO17" s="94"/>
      <c r="QP17" s="94"/>
      <c r="QQ17" s="94"/>
      <c r="QR17" s="94"/>
      <c r="QS17" s="94"/>
      <c r="QT17" s="94"/>
      <c r="QU17" s="94"/>
      <c r="QV17" s="94"/>
      <c r="QW17" s="94"/>
      <c r="QX17" s="94"/>
      <c r="QY17" s="94"/>
      <c r="QZ17" s="94"/>
      <c r="RA17" s="94"/>
      <c r="RB17" s="94"/>
      <c r="RC17" s="94"/>
      <c r="RD17" s="94"/>
      <c r="RE17" s="94"/>
      <c r="RF17" s="94"/>
      <c r="RG17" s="94"/>
      <c r="RH17" s="94"/>
      <c r="RI17" s="94"/>
      <c r="RJ17" s="94"/>
      <c r="RK17" s="94"/>
      <c r="RL17" s="94"/>
      <c r="RM17" s="94"/>
      <c r="RN17" s="94"/>
      <c r="RO17" s="94"/>
      <c r="RP17" s="94"/>
      <c r="RQ17" s="94"/>
      <c r="RR17" s="94"/>
      <c r="RS17" s="94"/>
      <c r="RT17" s="94"/>
      <c r="RU17" s="94"/>
      <c r="RV17" s="94"/>
      <c r="RW17" s="94"/>
      <c r="RX17" s="94"/>
      <c r="RY17" s="94"/>
      <c r="RZ17" s="94"/>
      <c r="SA17" s="94"/>
      <c r="SB17" s="94"/>
      <c r="SC17" s="94"/>
      <c r="SD17" s="94"/>
      <c r="SE17" s="94"/>
      <c r="SF17" s="94"/>
      <c r="SG17" s="94"/>
      <c r="SH17" s="94"/>
      <c r="SI17" s="94"/>
      <c r="SJ17" s="94"/>
      <c r="SK17" s="94"/>
      <c r="SL17" s="94"/>
      <c r="SM17" s="94"/>
      <c r="SN17" s="94"/>
      <c r="SO17" s="94"/>
      <c r="SP17" s="94"/>
      <c r="SQ17" s="94"/>
      <c r="SR17" s="94"/>
      <c r="SS17" s="94"/>
      <c r="ST17" s="94"/>
      <c r="SU17" s="94"/>
      <c r="SV17" s="94"/>
      <c r="SW17" s="94"/>
      <c r="SX17" s="94"/>
      <c r="SY17" s="94"/>
      <c r="SZ17" s="94"/>
      <c r="TA17" s="94"/>
      <c r="TB17" s="94"/>
      <c r="TC17" s="94"/>
      <c r="TD17" s="94"/>
      <c r="TE17" s="94"/>
      <c r="TF17" s="94"/>
      <c r="TG17" s="94"/>
      <c r="TH17" s="94"/>
      <c r="TI17" s="94"/>
      <c r="TJ17" s="94"/>
      <c r="TK17" s="94"/>
      <c r="TL17" s="94"/>
      <c r="TM17" s="94"/>
      <c r="TN17" s="94"/>
      <c r="TO17" s="94"/>
      <c r="TP17" s="94"/>
      <c r="TQ17" s="94"/>
      <c r="TR17" s="94"/>
      <c r="TS17" s="94"/>
      <c r="TT17" s="94"/>
      <c r="TU17" s="94"/>
      <c r="TV17" s="94"/>
      <c r="TW17" s="94"/>
      <c r="TX17" s="94"/>
      <c r="TY17" s="94"/>
      <c r="TZ17" s="94"/>
      <c r="UA17" s="94"/>
      <c r="UB17" s="94"/>
      <c r="UC17" s="94"/>
      <c r="UD17" s="94"/>
      <c r="UE17" s="94"/>
      <c r="UF17" s="94"/>
      <c r="UG17" s="94"/>
      <c r="UH17" s="94"/>
      <c r="UI17" s="94"/>
      <c r="UJ17" s="94"/>
      <c r="UK17" s="94"/>
      <c r="UL17" s="94"/>
      <c r="UM17" s="94"/>
      <c r="UN17" s="94"/>
      <c r="UO17" s="94"/>
      <c r="UP17" s="94"/>
      <c r="UQ17" s="94"/>
      <c r="UR17" s="94"/>
      <c r="US17" s="94"/>
      <c r="UT17" s="94"/>
      <c r="UU17" s="94"/>
      <c r="UV17" s="94"/>
      <c r="UW17" s="94"/>
      <c r="UX17" s="94"/>
      <c r="UY17" s="94"/>
      <c r="UZ17" s="94"/>
      <c r="VA17" s="94"/>
      <c r="VB17" s="94"/>
      <c r="VC17" s="94"/>
      <c r="VD17" s="94"/>
      <c r="VE17" s="94"/>
      <c r="VF17" s="94"/>
      <c r="VG17" s="94"/>
      <c r="VH17" s="94"/>
      <c r="VI17" s="94"/>
      <c r="VJ17" s="94"/>
      <c r="VK17" s="94"/>
      <c r="VL17" s="94"/>
      <c r="VM17" s="94"/>
      <c r="VN17" s="94"/>
      <c r="VO17" s="94"/>
      <c r="VP17" s="94"/>
      <c r="VQ17" s="94"/>
      <c r="VR17" s="94"/>
      <c r="VS17" s="94"/>
      <c r="VT17" s="94"/>
      <c r="VU17" s="94"/>
      <c r="VV17" s="94"/>
      <c r="VW17" s="94"/>
      <c r="VX17" s="94"/>
      <c r="VY17" s="94"/>
      <c r="VZ17" s="94"/>
      <c r="WA17" s="94"/>
      <c r="WB17" s="94"/>
      <c r="WC17" s="94"/>
      <c r="WD17" s="94"/>
      <c r="WE17" s="94"/>
      <c r="WF17" s="94"/>
      <c r="WG17" s="94"/>
      <c r="WH17" s="94"/>
      <c r="WI17" s="94"/>
      <c r="WJ17" s="94"/>
      <c r="WK17" s="94"/>
      <c r="WL17" s="94"/>
      <c r="WM17" s="94"/>
      <c r="WN17" s="94"/>
      <c r="WO17" s="94"/>
      <c r="WP17" s="94"/>
      <c r="WQ17" s="94"/>
      <c r="WR17" s="94"/>
      <c r="WS17" s="94"/>
      <c r="WT17" s="94"/>
      <c r="WU17" s="94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94"/>
      <c r="YE17" s="94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94"/>
      <c r="ZO17" s="94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4"/>
      <c r="AAY17" s="94"/>
      <c r="AAZ17" s="94"/>
      <c r="ABA17" s="94"/>
      <c r="ABB17" s="94"/>
      <c r="ABC17" s="94"/>
      <c r="ABD17" s="94"/>
      <c r="ABE17" s="94"/>
      <c r="ABF17" s="94"/>
      <c r="ABG17" s="94"/>
      <c r="ABH17" s="94"/>
      <c r="ABI17" s="94"/>
      <c r="ABJ17" s="94"/>
      <c r="ABK17" s="94"/>
      <c r="ABL17" s="94"/>
      <c r="ABM17" s="94"/>
      <c r="ABN17" s="94"/>
      <c r="ABO17" s="94"/>
      <c r="ABP17" s="94"/>
      <c r="ABQ17" s="94"/>
      <c r="ABR17" s="94"/>
      <c r="ABS17" s="94"/>
      <c r="ABT17" s="94"/>
      <c r="ABU17" s="94"/>
      <c r="ABV17" s="94"/>
      <c r="ABW17" s="94"/>
      <c r="ABX17" s="94"/>
      <c r="ABY17" s="94"/>
      <c r="ABZ17" s="94"/>
      <c r="ACA17" s="94"/>
      <c r="ACB17" s="94"/>
      <c r="ACC17" s="94"/>
      <c r="ACD17" s="94"/>
      <c r="ACE17" s="94"/>
      <c r="ACF17" s="94"/>
      <c r="ACG17" s="94"/>
      <c r="ACH17" s="94"/>
      <c r="ACI17" s="94"/>
      <c r="ACJ17" s="94"/>
      <c r="ACK17" s="94"/>
      <c r="ACL17" s="94"/>
      <c r="ACM17" s="94"/>
      <c r="ACN17" s="94"/>
      <c r="ACO17" s="94"/>
      <c r="ACP17" s="94"/>
      <c r="ACQ17" s="94"/>
      <c r="ACR17" s="94"/>
      <c r="ACS17" s="94"/>
      <c r="ACT17" s="94"/>
      <c r="ACU17" s="94"/>
      <c r="ACV17" s="94"/>
      <c r="ACW17" s="94"/>
      <c r="ACX17" s="94"/>
      <c r="ACY17" s="94"/>
      <c r="ACZ17" s="94"/>
      <c r="ADA17" s="94"/>
      <c r="ADB17" s="94"/>
      <c r="ADC17" s="94"/>
      <c r="ADD17" s="94"/>
      <c r="ADE17" s="94"/>
      <c r="ADF17" s="94"/>
      <c r="ADG17" s="94"/>
      <c r="ADH17" s="94"/>
      <c r="ADI17" s="94"/>
      <c r="ADJ17" s="94"/>
      <c r="ADK17" s="94"/>
      <c r="ADL17" s="94"/>
      <c r="ADM17" s="94"/>
      <c r="ADN17" s="94"/>
      <c r="ADO17" s="94"/>
      <c r="ADP17" s="94"/>
      <c r="ADQ17" s="94"/>
      <c r="ADR17" s="94"/>
      <c r="ADS17" s="94"/>
      <c r="ADT17" s="94"/>
      <c r="ADU17" s="94"/>
      <c r="ADV17" s="94"/>
      <c r="ADW17" s="94"/>
      <c r="ADX17" s="94"/>
      <c r="ADY17" s="94"/>
      <c r="ADZ17" s="94"/>
      <c r="AEA17" s="94"/>
      <c r="AEB17" s="94"/>
      <c r="AEC17" s="94"/>
      <c r="AED17" s="94"/>
      <c r="AEE17" s="94"/>
      <c r="AEF17" s="94"/>
      <c r="AEG17" s="94"/>
      <c r="AEH17" s="94"/>
      <c r="AEI17" s="94"/>
      <c r="AEJ17" s="94"/>
      <c r="AEK17" s="94"/>
      <c r="AEL17" s="94"/>
      <c r="AEM17" s="94"/>
      <c r="AEN17" s="94"/>
      <c r="AEO17" s="94"/>
      <c r="AEP17" s="94"/>
      <c r="AEQ17" s="94"/>
      <c r="AER17" s="94"/>
      <c r="AES17" s="94"/>
      <c r="AET17" s="94"/>
      <c r="AEU17" s="94"/>
      <c r="AEV17" s="94"/>
      <c r="AEW17" s="94"/>
      <c r="AEX17" s="94"/>
      <c r="AEY17" s="94"/>
      <c r="AEZ17" s="94"/>
      <c r="AFA17" s="94"/>
      <c r="AFB17" s="94"/>
      <c r="AFC17" s="94"/>
      <c r="AFD17" s="94"/>
      <c r="AFE17" s="94"/>
      <c r="AFF17" s="94"/>
      <c r="AFG17" s="94"/>
      <c r="AFH17" s="94"/>
      <c r="AFI17" s="94"/>
      <c r="AFJ17" s="94"/>
      <c r="AFK17" s="94"/>
      <c r="AFL17" s="94"/>
      <c r="AFM17" s="94"/>
      <c r="AFN17" s="94"/>
      <c r="AFO17" s="94"/>
      <c r="AFP17" s="94"/>
      <c r="AFQ17" s="94"/>
      <c r="AFR17" s="94"/>
      <c r="AFS17" s="94"/>
      <c r="AFT17" s="94"/>
      <c r="AFU17" s="94"/>
      <c r="AFV17" s="94"/>
      <c r="AFW17" s="94"/>
      <c r="AFX17" s="94"/>
      <c r="AFY17" s="94"/>
      <c r="AFZ17" s="94"/>
      <c r="AGA17" s="94"/>
      <c r="AGB17" s="94"/>
      <c r="AGC17" s="94"/>
      <c r="AGD17" s="94"/>
      <c r="AGE17" s="94"/>
      <c r="AGF17" s="94"/>
      <c r="AGG17" s="94"/>
      <c r="AGH17" s="94"/>
      <c r="AGI17" s="94"/>
      <c r="AGJ17" s="94"/>
      <c r="AGK17" s="94"/>
      <c r="AGL17" s="94"/>
      <c r="AGM17" s="94"/>
      <c r="AGN17" s="94"/>
      <c r="AGO17" s="94"/>
      <c r="AGP17" s="94"/>
      <c r="AGQ17" s="94"/>
      <c r="AGR17" s="94"/>
      <c r="AGS17" s="94"/>
      <c r="AGT17" s="94"/>
      <c r="AGU17" s="94"/>
      <c r="AGV17" s="94"/>
      <c r="AGW17" s="94"/>
      <c r="AGX17" s="94"/>
      <c r="AGY17" s="94"/>
      <c r="AGZ17" s="94"/>
      <c r="AHA17" s="94"/>
      <c r="AHB17" s="94"/>
      <c r="AHC17" s="94"/>
      <c r="AHD17" s="94"/>
      <c r="AHE17" s="94"/>
      <c r="AHF17" s="94"/>
      <c r="AHG17" s="94"/>
      <c r="AHH17" s="94"/>
      <c r="AHI17" s="94"/>
      <c r="AHJ17" s="94"/>
      <c r="AHK17" s="94"/>
      <c r="AHL17" s="94"/>
      <c r="AHM17" s="94"/>
      <c r="AHN17" s="94"/>
      <c r="AHO17" s="94"/>
      <c r="AHP17" s="94"/>
      <c r="AHQ17" s="94"/>
      <c r="AHR17" s="94"/>
      <c r="AHS17" s="94"/>
      <c r="AHT17" s="94"/>
      <c r="AHU17" s="94"/>
      <c r="AHV17" s="94"/>
      <c r="AHW17" s="94"/>
      <c r="AHX17" s="94"/>
      <c r="AHY17" s="94"/>
      <c r="AHZ17" s="94"/>
      <c r="AIA17" s="94"/>
      <c r="AIB17" s="94"/>
      <c r="AIC17" s="94"/>
      <c r="AID17" s="94"/>
      <c r="AIE17" s="94"/>
      <c r="AIF17" s="94"/>
      <c r="AIG17" s="94"/>
      <c r="AIH17" s="94"/>
      <c r="AII17" s="94"/>
      <c r="AIJ17" s="94"/>
      <c r="AIK17" s="94"/>
      <c r="AIL17" s="94"/>
      <c r="AIM17" s="94"/>
      <c r="AIN17" s="94"/>
      <c r="AIO17" s="94"/>
      <c r="AIP17" s="94"/>
      <c r="AIQ17" s="94"/>
      <c r="AIR17" s="94"/>
      <c r="AIS17" s="94"/>
      <c r="AIT17" s="94"/>
      <c r="AIU17" s="94"/>
      <c r="AIV17" s="94"/>
      <c r="AIW17" s="94"/>
      <c r="AIX17" s="94"/>
      <c r="AIY17" s="94"/>
      <c r="AIZ17" s="94"/>
      <c r="AJA17" s="94"/>
      <c r="AJB17" s="94"/>
      <c r="AJC17" s="94"/>
      <c r="AJD17" s="94"/>
      <c r="AJE17" s="94"/>
      <c r="AJF17" s="94"/>
      <c r="AJG17" s="94"/>
      <c r="AJH17" s="94"/>
      <c r="AJI17" s="94"/>
      <c r="AJJ17" s="94"/>
      <c r="AJK17" s="94"/>
      <c r="AJL17" s="94"/>
      <c r="AJM17" s="94"/>
      <c r="AJN17" s="94"/>
      <c r="AJO17" s="94"/>
      <c r="AJP17" s="94"/>
      <c r="AJQ17" s="94"/>
      <c r="AJR17" s="94"/>
      <c r="AJS17" s="94"/>
      <c r="AJT17" s="94"/>
      <c r="AJU17" s="94"/>
      <c r="AJV17" s="94"/>
      <c r="AJW17" s="94"/>
      <c r="AJX17" s="94"/>
      <c r="AJY17" s="94"/>
      <c r="AJZ17" s="94"/>
      <c r="AKA17" s="94"/>
      <c r="AKB17" s="94"/>
      <c r="AKC17" s="94"/>
      <c r="AKD17" s="94"/>
      <c r="AKE17" s="94"/>
      <c r="AKF17" s="94"/>
      <c r="AKG17" s="94"/>
      <c r="AKH17" s="94"/>
    </row>
    <row r="18" customFormat="false" ht="12.75" hidden="false" customHeight="true" outlineLevel="0" collapsed="false">
      <c r="A18" s="100" t="s">
        <v>863</v>
      </c>
      <c r="B18" s="101" t="n">
        <v>1018</v>
      </c>
      <c r="C18" s="102" t="n">
        <f aca="false">VLOOKUP(B18,$L$3:$Q$1430,6,0)</f>
        <v>1.8</v>
      </c>
      <c r="D18" s="101" t="n">
        <v>1068</v>
      </c>
      <c r="E18" s="102" t="n">
        <f aca="false">VLOOKUP(D18,$L$3:$Q$1430,6,0)</f>
        <v>1.7</v>
      </c>
      <c r="F18" s="92"/>
      <c r="G18" s="93"/>
      <c r="H18" s="92"/>
      <c r="I18" s="93"/>
      <c r="J18" s="94"/>
      <c r="K18" s="92"/>
      <c r="L18" s="7" t="n">
        <v>16</v>
      </c>
      <c r="M18" s="7" t="s">
        <v>864</v>
      </c>
      <c r="N18" s="7" t="s">
        <v>832</v>
      </c>
      <c r="O18" s="7" t="s">
        <v>833</v>
      </c>
      <c r="P18" s="7" t="n">
        <v>340</v>
      </c>
      <c r="Q18" s="93" t="n">
        <f aca="false">P18/100</f>
        <v>3.4</v>
      </c>
      <c r="R18" s="7" t="n">
        <v>1</v>
      </c>
      <c r="S18" s="7" t="n">
        <v>0</v>
      </c>
      <c r="T18" s="7" t="n">
        <v>0</v>
      </c>
      <c r="U18" s="7" t="n">
        <v>0</v>
      </c>
      <c r="V18" s="7" t="n">
        <v>0</v>
      </c>
      <c r="W18" s="7" t="n">
        <v>0</v>
      </c>
      <c r="X18" s="7" t="n">
        <v>2</v>
      </c>
      <c r="Y18" s="7" t="s">
        <v>834</v>
      </c>
      <c r="Z18" s="7" t="s">
        <v>835</v>
      </c>
      <c r="AA18" s="7" t="s">
        <v>836</v>
      </c>
      <c r="AB18" s="7" t="s">
        <v>837</v>
      </c>
      <c r="AC18" s="7" t="n">
        <v>0</v>
      </c>
      <c r="AD18" s="7" t="s">
        <v>838</v>
      </c>
      <c r="AE18" s="7" t="s">
        <v>836</v>
      </c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  <c r="OC18" s="94"/>
      <c r="OD18" s="94"/>
      <c r="OE18" s="94"/>
      <c r="OF18" s="94"/>
      <c r="OG18" s="94"/>
      <c r="OH18" s="94"/>
      <c r="OI18" s="94"/>
      <c r="OJ18" s="94"/>
      <c r="OK18" s="94"/>
      <c r="OL18" s="94"/>
      <c r="OM18" s="94"/>
      <c r="ON18" s="94"/>
      <c r="OO18" s="94"/>
      <c r="OP18" s="94"/>
      <c r="OQ18" s="94"/>
      <c r="OR18" s="94"/>
      <c r="OS18" s="94"/>
      <c r="OT18" s="94"/>
      <c r="OU18" s="94"/>
      <c r="OV18" s="94"/>
      <c r="OW18" s="94"/>
      <c r="OX18" s="94"/>
      <c r="OY18" s="94"/>
      <c r="OZ18" s="94"/>
      <c r="PA18" s="94"/>
      <c r="PB18" s="94"/>
      <c r="PC18" s="94"/>
      <c r="PD18" s="94"/>
      <c r="PE18" s="94"/>
      <c r="PF18" s="94"/>
      <c r="PG18" s="94"/>
      <c r="PH18" s="94"/>
      <c r="PI18" s="94"/>
      <c r="PJ18" s="94"/>
      <c r="PK18" s="94"/>
      <c r="PL18" s="94"/>
      <c r="PM18" s="94"/>
      <c r="PN18" s="94"/>
      <c r="PO18" s="94"/>
      <c r="PP18" s="94"/>
      <c r="PQ18" s="94"/>
      <c r="PR18" s="94"/>
      <c r="PS18" s="94"/>
      <c r="PT18" s="94"/>
      <c r="PU18" s="94"/>
      <c r="PV18" s="94"/>
      <c r="PW18" s="94"/>
      <c r="PX18" s="94"/>
      <c r="PY18" s="94"/>
      <c r="PZ18" s="94"/>
      <c r="QA18" s="94"/>
      <c r="QB18" s="94"/>
      <c r="QC18" s="94"/>
      <c r="QD18" s="94"/>
      <c r="QE18" s="94"/>
      <c r="QF18" s="94"/>
      <c r="QG18" s="94"/>
      <c r="QH18" s="94"/>
      <c r="QI18" s="94"/>
      <c r="QJ18" s="94"/>
      <c r="QK18" s="94"/>
      <c r="QL18" s="94"/>
      <c r="QM18" s="94"/>
      <c r="QN18" s="94"/>
      <c r="QO18" s="94"/>
      <c r="QP18" s="94"/>
      <c r="QQ18" s="94"/>
      <c r="QR18" s="94"/>
      <c r="QS18" s="94"/>
      <c r="QT18" s="94"/>
      <c r="QU18" s="94"/>
      <c r="QV18" s="94"/>
      <c r="QW18" s="94"/>
      <c r="QX18" s="94"/>
      <c r="QY18" s="94"/>
      <c r="QZ18" s="94"/>
      <c r="RA18" s="94"/>
      <c r="RB18" s="94"/>
      <c r="RC18" s="94"/>
      <c r="RD18" s="94"/>
      <c r="RE18" s="94"/>
      <c r="RF18" s="94"/>
      <c r="RG18" s="94"/>
      <c r="RH18" s="94"/>
      <c r="RI18" s="94"/>
      <c r="RJ18" s="94"/>
      <c r="RK18" s="94"/>
      <c r="RL18" s="94"/>
      <c r="RM18" s="94"/>
      <c r="RN18" s="94"/>
      <c r="RO18" s="94"/>
      <c r="RP18" s="94"/>
      <c r="RQ18" s="94"/>
      <c r="RR18" s="94"/>
      <c r="RS18" s="94"/>
      <c r="RT18" s="94"/>
      <c r="RU18" s="94"/>
      <c r="RV18" s="94"/>
      <c r="RW18" s="94"/>
      <c r="RX18" s="94"/>
      <c r="RY18" s="94"/>
      <c r="RZ18" s="94"/>
      <c r="SA18" s="94"/>
      <c r="SB18" s="94"/>
      <c r="SC18" s="94"/>
      <c r="SD18" s="94"/>
      <c r="SE18" s="94"/>
      <c r="SF18" s="94"/>
      <c r="SG18" s="94"/>
      <c r="SH18" s="94"/>
      <c r="SI18" s="94"/>
      <c r="SJ18" s="94"/>
      <c r="SK18" s="94"/>
      <c r="SL18" s="94"/>
      <c r="SM18" s="94"/>
      <c r="SN18" s="94"/>
      <c r="SO18" s="94"/>
      <c r="SP18" s="94"/>
      <c r="SQ18" s="94"/>
      <c r="SR18" s="94"/>
      <c r="SS18" s="94"/>
      <c r="ST18" s="94"/>
      <c r="SU18" s="94"/>
      <c r="SV18" s="94"/>
      <c r="SW18" s="94"/>
      <c r="SX18" s="94"/>
      <c r="SY18" s="94"/>
      <c r="SZ18" s="94"/>
      <c r="TA18" s="94"/>
      <c r="TB18" s="94"/>
      <c r="TC18" s="94"/>
      <c r="TD18" s="94"/>
      <c r="TE18" s="94"/>
      <c r="TF18" s="94"/>
      <c r="TG18" s="94"/>
      <c r="TH18" s="94"/>
      <c r="TI18" s="94"/>
      <c r="TJ18" s="94"/>
      <c r="TK18" s="94"/>
      <c r="TL18" s="94"/>
      <c r="TM18" s="94"/>
      <c r="TN18" s="94"/>
      <c r="TO18" s="94"/>
      <c r="TP18" s="94"/>
      <c r="TQ18" s="94"/>
      <c r="TR18" s="94"/>
      <c r="TS18" s="94"/>
      <c r="TT18" s="94"/>
      <c r="TU18" s="94"/>
      <c r="TV18" s="94"/>
      <c r="TW18" s="94"/>
      <c r="TX18" s="94"/>
      <c r="TY18" s="94"/>
      <c r="TZ18" s="94"/>
      <c r="UA18" s="94"/>
      <c r="UB18" s="94"/>
      <c r="UC18" s="94"/>
      <c r="UD18" s="94"/>
      <c r="UE18" s="94"/>
      <c r="UF18" s="94"/>
      <c r="UG18" s="94"/>
      <c r="UH18" s="94"/>
      <c r="UI18" s="94"/>
      <c r="UJ18" s="94"/>
      <c r="UK18" s="94"/>
      <c r="UL18" s="94"/>
      <c r="UM18" s="94"/>
      <c r="UN18" s="94"/>
      <c r="UO18" s="94"/>
      <c r="UP18" s="94"/>
      <c r="UQ18" s="94"/>
      <c r="UR18" s="94"/>
      <c r="US18" s="94"/>
      <c r="UT18" s="94"/>
      <c r="UU18" s="94"/>
      <c r="UV18" s="94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G18" s="94"/>
      <c r="VH18" s="94"/>
      <c r="VI18" s="94"/>
      <c r="VJ18" s="94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VU18" s="94"/>
      <c r="VV18" s="94"/>
      <c r="VW18" s="94"/>
      <c r="VX18" s="94"/>
      <c r="VY18" s="94"/>
      <c r="VZ18" s="94"/>
      <c r="WA18" s="94"/>
      <c r="WB18" s="94"/>
      <c r="WC18" s="94"/>
      <c r="WD18" s="94"/>
      <c r="WE18" s="94"/>
      <c r="WF18" s="94"/>
      <c r="WG18" s="94"/>
      <c r="WH18" s="94"/>
      <c r="WI18" s="94"/>
      <c r="WJ18" s="94"/>
      <c r="WK18" s="94"/>
      <c r="WL18" s="94"/>
      <c r="WM18" s="94"/>
      <c r="WN18" s="94"/>
      <c r="WO18" s="94"/>
      <c r="WP18" s="94"/>
      <c r="WQ18" s="94"/>
      <c r="WR18" s="94"/>
      <c r="WS18" s="94"/>
      <c r="WT18" s="94"/>
      <c r="WU18" s="94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  <c r="AIG18" s="94"/>
      <c r="AIH18" s="94"/>
      <c r="AII18" s="94"/>
      <c r="AIJ18" s="94"/>
      <c r="AIK18" s="94"/>
      <c r="AIL18" s="94"/>
      <c r="AIM18" s="94"/>
      <c r="AIN18" s="94"/>
      <c r="AIO18" s="94"/>
      <c r="AIP18" s="94"/>
      <c r="AIQ18" s="94"/>
      <c r="AIR18" s="94"/>
      <c r="AIS18" s="94"/>
      <c r="AIT18" s="94"/>
      <c r="AIU18" s="94"/>
      <c r="AIV18" s="94"/>
      <c r="AIW18" s="94"/>
      <c r="AIX18" s="94"/>
      <c r="AIY18" s="94"/>
      <c r="AIZ18" s="94"/>
      <c r="AJA18" s="94"/>
      <c r="AJB18" s="94"/>
      <c r="AJC18" s="94"/>
      <c r="AJD18" s="94"/>
      <c r="AJE18" s="94"/>
      <c r="AJF18" s="94"/>
      <c r="AJG18" s="94"/>
      <c r="AJH18" s="94"/>
      <c r="AJI18" s="94"/>
      <c r="AJJ18" s="94"/>
      <c r="AJK18" s="94"/>
      <c r="AJL18" s="94"/>
      <c r="AJM18" s="94"/>
      <c r="AJN18" s="94"/>
      <c r="AJO18" s="94"/>
      <c r="AJP18" s="94"/>
      <c r="AJQ18" s="94"/>
      <c r="AJR18" s="94"/>
      <c r="AJS18" s="94"/>
      <c r="AJT18" s="94"/>
      <c r="AJU18" s="94"/>
      <c r="AJV18" s="94"/>
      <c r="AJW18" s="94"/>
      <c r="AJX18" s="94"/>
      <c r="AJY18" s="94"/>
      <c r="AJZ18" s="94"/>
      <c r="AKA18" s="94"/>
      <c r="AKB18" s="94"/>
      <c r="AKC18" s="94"/>
      <c r="AKD18" s="94"/>
      <c r="AKE18" s="94"/>
      <c r="AKF18" s="94"/>
      <c r="AKG18" s="94"/>
      <c r="AKH18" s="94"/>
    </row>
    <row r="19" customFormat="false" ht="12.75" hidden="false" customHeight="true" outlineLevel="0" collapsed="false">
      <c r="A19" s="100" t="s">
        <v>865</v>
      </c>
      <c r="B19" s="101" t="n">
        <v>1038</v>
      </c>
      <c r="C19" s="102" t="n">
        <f aca="false">VLOOKUP(B19,$L$3:$Q$1430,6,0)</f>
        <v>2.1</v>
      </c>
      <c r="D19" s="101" t="n">
        <v>1072</v>
      </c>
      <c r="E19" s="102" t="n">
        <f aca="false">VLOOKUP(D19,$L$3:$Q$1430,6,0)</f>
        <v>2</v>
      </c>
      <c r="F19" s="92"/>
      <c r="G19" s="93"/>
      <c r="H19" s="92"/>
      <c r="I19" s="93"/>
      <c r="J19" s="7"/>
      <c r="K19" s="92"/>
      <c r="L19" s="7" t="n">
        <v>17</v>
      </c>
      <c r="M19" s="7" t="s">
        <v>866</v>
      </c>
      <c r="N19" s="7" t="s">
        <v>832</v>
      </c>
      <c r="O19" s="7" t="s">
        <v>862</v>
      </c>
      <c r="P19" s="7" t="n">
        <v>1960</v>
      </c>
      <c r="Q19" s="93" t="n">
        <f aca="false">P19/100</f>
        <v>19.6</v>
      </c>
      <c r="R19" s="7" t="n">
        <v>19</v>
      </c>
      <c r="S19" s="7" t="n">
        <v>0</v>
      </c>
      <c r="T19" s="7" t="n">
        <v>0</v>
      </c>
      <c r="U19" s="7" t="n">
        <v>0</v>
      </c>
      <c r="V19" s="7" t="n">
        <v>0</v>
      </c>
      <c r="W19" s="7" t="n">
        <v>0</v>
      </c>
      <c r="X19" s="7" t="n">
        <v>1</v>
      </c>
      <c r="Y19" s="7" t="s">
        <v>834</v>
      </c>
      <c r="Z19" s="7" t="s">
        <v>835</v>
      </c>
      <c r="AA19" s="7" t="s">
        <v>836</v>
      </c>
      <c r="AB19" s="7" t="s">
        <v>837</v>
      </c>
      <c r="AC19" s="7" t="n">
        <v>0</v>
      </c>
      <c r="AD19" s="7" t="s">
        <v>838</v>
      </c>
      <c r="AE19" s="7" t="s">
        <v>836</v>
      </c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</row>
    <row r="20" customFormat="false" ht="12.75" hidden="false" customHeight="true" outlineLevel="0" collapsed="false">
      <c r="A20" s="100" t="s">
        <v>867</v>
      </c>
      <c r="B20" s="101" t="n">
        <v>1010</v>
      </c>
      <c r="C20" s="102" t="n">
        <f aca="false">VLOOKUP(B20,$L$3:$Q$1430,6,0)</f>
        <v>2.1</v>
      </c>
      <c r="D20" s="101" t="n">
        <v>1060</v>
      </c>
      <c r="E20" s="102" t="n">
        <f aca="false">VLOOKUP(D20,$L$3:$Q$1430,6,0)</f>
        <v>2</v>
      </c>
      <c r="F20" s="92"/>
      <c r="G20" s="93"/>
      <c r="H20" s="92"/>
      <c r="I20" s="93"/>
      <c r="J20" s="7"/>
      <c r="K20" s="92"/>
      <c r="L20" s="7" t="n">
        <v>18</v>
      </c>
      <c r="M20" s="7" t="s">
        <v>868</v>
      </c>
      <c r="N20" s="7" t="s">
        <v>832</v>
      </c>
      <c r="O20" s="7" t="s">
        <v>833</v>
      </c>
      <c r="P20" s="7" t="n">
        <v>160</v>
      </c>
      <c r="Q20" s="93" t="n">
        <f aca="false">P20/100</f>
        <v>1.6</v>
      </c>
      <c r="R20" s="7" t="n">
        <v>1</v>
      </c>
      <c r="S20" s="7" t="n">
        <v>0</v>
      </c>
      <c r="T20" s="7" t="n">
        <v>0</v>
      </c>
      <c r="U20" s="7" t="n">
        <v>0</v>
      </c>
      <c r="V20" s="7" t="n">
        <v>0</v>
      </c>
      <c r="W20" s="7" t="n">
        <v>0</v>
      </c>
      <c r="X20" s="7" t="n">
        <v>2</v>
      </c>
      <c r="Y20" s="7" t="s">
        <v>834</v>
      </c>
      <c r="Z20" s="7" t="s">
        <v>835</v>
      </c>
      <c r="AA20" s="7" t="s">
        <v>836</v>
      </c>
      <c r="AB20" s="7" t="s">
        <v>837</v>
      </c>
      <c r="AC20" s="7" t="n">
        <v>0</v>
      </c>
      <c r="AD20" s="7" t="s">
        <v>838</v>
      </c>
      <c r="AE20" s="7" t="s">
        <v>836</v>
      </c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4"/>
      <c r="OP20" s="94"/>
      <c r="OQ20" s="94"/>
      <c r="OR20" s="94"/>
      <c r="OS20" s="94"/>
      <c r="OT20" s="94"/>
      <c r="OU20" s="94"/>
      <c r="OV20" s="94"/>
      <c r="OW20" s="94"/>
      <c r="OX20" s="94"/>
      <c r="OY20" s="94"/>
      <c r="OZ20" s="94"/>
      <c r="PA20" s="94"/>
      <c r="PB20" s="94"/>
      <c r="PC20" s="94"/>
      <c r="PD20" s="94"/>
      <c r="PE20" s="94"/>
      <c r="PF20" s="94"/>
      <c r="PG20" s="94"/>
      <c r="PH20" s="94"/>
      <c r="PI20" s="94"/>
      <c r="PJ20" s="94"/>
      <c r="PK20" s="94"/>
      <c r="PL20" s="94"/>
      <c r="PM20" s="94"/>
      <c r="PN20" s="94"/>
      <c r="PO20" s="94"/>
      <c r="PP20" s="94"/>
      <c r="PQ20" s="94"/>
      <c r="PR20" s="94"/>
      <c r="PS20" s="94"/>
      <c r="PT20" s="94"/>
      <c r="PU20" s="94"/>
      <c r="PV20" s="94"/>
      <c r="PW20" s="94"/>
      <c r="PX20" s="94"/>
      <c r="PY20" s="94"/>
      <c r="PZ20" s="94"/>
      <c r="QA20" s="94"/>
      <c r="QB20" s="94"/>
      <c r="QC20" s="94"/>
      <c r="QD20" s="94"/>
      <c r="QE20" s="94"/>
      <c r="QF20" s="94"/>
      <c r="QG20" s="94"/>
      <c r="QH20" s="94"/>
      <c r="QI20" s="94"/>
      <c r="QJ20" s="94"/>
      <c r="QK20" s="94"/>
      <c r="QL20" s="94"/>
      <c r="QM20" s="94"/>
      <c r="QN20" s="94"/>
      <c r="QO20" s="94"/>
      <c r="QP20" s="94"/>
      <c r="QQ20" s="94"/>
      <c r="QR20" s="94"/>
      <c r="QS20" s="94"/>
      <c r="QT20" s="94"/>
      <c r="QU20" s="94"/>
      <c r="QV20" s="94"/>
      <c r="QW20" s="94"/>
      <c r="QX20" s="94"/>
      <c r="QY20" s="94"/>
      <c r="QZ20" s="94"/>
      <c r="RA20" s="94"/>
      <c r="RB20" s="94"/>
      <c r="RC20" s="94"/>
      <c r="RD20" s="94"/>
      <c r="RE20" s="94"/>
      <c r="RF20" s="94"/>
      <c r="RG20" s="94"/>
      <c r="RH20" s="94"/>
      <c r="RI20" s="94"/>
      <c r="RJ20" s="94"/>
      <c r="RK20" s="94"/>
      <c r="RL20" s="94"/>
      <c r="RM20" s="94"/>
      <c r="RN20" s="94"/>
      <c r="RO20" s="94"/>
      <c r="RP20" s="94"/>
      <c r="RQ20" s="94"/>
      <c r="RR20" s="94"/>
      <c r="RS20" s="94"/>
      <c r="RT20" s="94"/>
      <c r="RU20" s="94"/>
      <c r="RV20" s="94"/>
      <c r="RW20" s="94"/>
      <c r="RX20" s="94"/>
      <c r="RY20" s="94"/>
      <c r="RZ20" s="94"/>
      <c r="SA20" s="94"/>
      <c r="SB20" s="94"/>
      <c r="SC20" s="94"/>
      <c r="SD20" s="94"/>
      <c r="SE20" s="94"/>
      <c r="SF20" s="94"/>
      <c r="SG20" s="94"/>
      <c r="SH20" s="94"/>
      <c r="SI20" s="94"/>
      <c r="SJ20" s="94"/>
      <c r="SK20" s="94"/>
      <c r="SL20" s="94"/>
      <c r="SM20" s="94"/>
      <c r="SN20" s="94"/>
      <c r="SO20" s="94"/>
      <c r="SP20" s="94"/>
      <c r="SQ20" s="94"/>
      <c r="SR20" s="94"/>
      <c r="SS20" s="94"/>
      <c r="ST20" s="94"/>
      <c r="SU20" s="94"/>
      <c r="SV20" s="94"/>
      <c r="SW20" s="94"/>
      <c r="SX20" s="94"/>
      <c r="SY20" s="94"/>
      <c r="SZ20" s="94"/>
      <c r="TA20" s="94"/>
      <c r="TB20" s="94"/>
      <c r="TC20" s="94"/>
      <c r="TD20" s="94"/>
      <c r="TE20" s="94"/>
      <c r="TF20" s="94"/>
      <c r="TG20" s="94"/>
      <c r="TH20" s="94"/>
      <c r="TI20" s="94"/>
      <c r="TJ20" s="94"/>
      <c r="TK20" s="94"/>
      <c r="TL20" s="94"/>
      <c r="TM20" s="94"/>
      <c r="TN20" s="94"/>
      <c r="TO20" s="94"/>
      <c r="TP20" s="94"/>
      <c r="TQ20" s="94"/>
      <c r="TR20" s="94"/>
      <c r="TS20" s="94"/>
      <c r="TT20" s="94"/>
      <c r="TU20" s="94"/>
      <c r="TV20" s="94"/>
      <c r="TW20" s="94"/>
      <c r="TX20" s="94"/>
      <c r="TY20" s="94"/>
      <c r="TZ20" s="94"/>
      <c r="UA20" s="94"/>
      <c r="UB20" s="94"/>
      <c r="UC20" s="94"/>
      <c r="UD20" s="94"/>
      <c r="UE20" s="94"/>
      <c r="UF20" s="94"/>
      <c r="UG20" s="94"/>
      <c r="UH20" s="94"/>
      <c r="UI20" s="94"/>
      <c r="UJ20" s="94"/>
      <c r="UK20" s="94"/>
      <c r="UL20" s="94"/>
      <c r="UM20" s="94"/>
      <c r="UN20" s="94"/>
      <c r="UO20" s="94"/>
      <c r="UP20" s="94"/>
      <c r="UQ20" s="94"/>
      <c r="UR20" s="94"/>
      <c r="US20" s="94"/>
      <c r="UT20" s="94"/>
      <c r="UU20" s="94"/>
      <c r="UV20" s="94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G20" s="94"/>
      <c r="VH20" s="94"/>
      <c r="VI20" s="94"/>
      <c r="VJ20" s="94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VU20" s="94"/>
      <c r="VV20" s="94"/>
      <c r="VW20" s="94"/>
      <c r="VX20" s="94"/>
      <c r="VY20" s="94"/>
      <c r="VZ20" s="94"/>
      <c r="WA20" s="94"/>
      <c r="WB20" s="94"/>
      <c r="WC20" s="94"/>
      <c r="WD20" s="94"/>
      <c r="WE20" s="94"/>
      <c r="WF20" s="94"/>
      <c r="WG20" s="94"/>
      <c r="WH20" s="94"/>
      <c r="WI20" s="94"/>
      <c r="WJ20" s="94"/>
      <c r="WK20" s="94"/>
      <c r="WL20" s="94"/>
      <c r="WM20" s="94"/>
      <c r="WN20" s="94"/>
      <c r="WO20" s="94"/>
      <c r="WP20" s="94"/>
      <c r="WQ20" s="94"/>
      <c r="WR20" s="94"/>
      <c r="WS20" s="94"/>
      <c r="WT20" s="94"/>
      <c r="WU20" s="94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94"/>
      <c r="YE20" s="94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94"/>
      <c r="ZO20" s="94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4"/>
      <c r="AAY20" s="94"/>
      <c r="AAZ20" s="94"/>
      <c r="ABA20" s="94"/>
      <c r="ABB20" s="94"/>
      <c r="ABC20" s="94"/>
      <c r="ABD20" s="94"/>
      <c r="ABE20" s="94"/>
      <c r="ABF20" s="94"/>
      <c r="ABG20" s="94"/>
      <c r="ABH20" s="94"/>
      <c r="ABI20" s="94"/>
      <c r="ABJ20" s="94"/>
      <c r="ABK20" s="94"/>
      <c r="ABL20" s="94"/>
      <c r="ABM20" s="94"/>
      <c r="ABN20" s="94"/>
      <c r="ABO20" s="94"/>
      <c r="ABP20" s="94"/>
      <c r="ABQ20" s="94"/>
      <c r="ABR20" s="94"/>
      <c r="ABS20" s="94"/>
      <c r="ABT20" s="94"/>
      <c r="ABU20" s="94"/>
      <c r="ABV20" s="94"/>
      <c r="ABW20" s="94"/>
      <c r="ABX20" s="94"/>
      <c r="ABY20" s="94"/>
      <c r="ABZ20" s="94"/>
      <c r="ACA20" s="94"/>
      <c r="ACB20" s="94"/>
      <c r="ACC20" s="94"/>
      <c r="ACD20" s="94"/>
      <c r="ACE20" s="94"/>
      <c r="ACF20" s="94"/>
      <c r="ACG20" s="94"/>
      <c r="ACH20" s="94"/>
      <c r="ACI20" s="94"/>
      <c r="ACJ20" s="94"/>
      <c r="ACK20" s="94"/>
      <c r="ACL20" s="94"/>
      <c r="ACM20" s="94"/>
      <c r="ACN20" s="94"/>
      <c r="ACO20" s="94"/>
      <c r="ACP20" s="94"/>
      <c r="ACQ20" s="94"/>
      <c r="ACR20" s="94"/>
      <c r="ACS20" s="94"/>
      <c r="ACT20" s="94"/>
      <c r="ACU20" s="94"/>
      <c r="ACV20" s="94"/>
      <c r="ACW20" s="94"/>
      <c r="ACX20" s="94"/>
      <c r="ACY20" s="94"/>
      <c r="ACZ20" s="94"/>
      <c r="ADA20" s="94"/>
      <c r="ADB20" s="94"/>
      <c r="ADC20" s="94"/>
      <c r="ADD20" s="94"/>
      <c r="ADE20" s="94"/>
      <c r="ADF20" s="94"/>
      <c r="ADG20" s="94"/>
      <c r="ADH20" s="94"/>
      <c r="ADI20" s="94"/>
      <c r="ADJ20" s="94"/>
      <c r="ADK20" s="94"/>
      <c r="ADL20" s="94"/>
      <c r="ADM20" s="94"/>
      <c r="ADN20" s="94"/>
      <c r="ADO20" s="94"/>
      <c r="ADP20" s="94"/>
      <c r="ADQ20" s="94"/>
      <c r="ADR20" s="94"/>
      <c r="ADS20" s="94"/>
      <c r="ADT20" s="94"/>
      <c r="ADU20" s="94"/>
      <c r="ADV20" s="94"/>
      <c r="ADW20" s="94"/>
      <c r="ADX20" s="94"/>
      <c r="ADY20" s="94"/>
      <c r="ADZ20" s="94"/>
      <c r="AEA20" s="94"/>
      <c r="AEB20" s="94"/>
      <c r="AEC20" s="94"/>
      <c r="AED20" s="94"/>
      <c r="AEE20" s="94"/>
      <c r="AEF20" s="94"/>
      <c r="AEG20" s="94"/>
      <c r="AEH20" s="94"/>
      <c r="AEI20" s="94"/>
      <c r="AEJ20" s="94"/>
      <c r="AEK20" s="94"/>
      <c r="AEL20" s="94"/>
      <c r="AEM20" s="94"/>
      <c r="AEN20" s="94"/>
      <c r="AEO20" s="94"/>
      <c r="AEP20" s="94"/>
      <c r="AEQ20" s="94"/>
      <c r="AER20" s="94"/>
      <c r="AES20" s="94"/>
      <c r="AET20" s="94"/>
      <c r="AEU20" s="94"/>
      <c r="AEV20" s="94"/>
      <c r="AEW20" s="94"/>
      <c r="AEX20" s="94"/>
      <c r="AEY20" s="94"/>
      <c r="AEZ20" s="94"/>
      <c r="AFA20" s="94"/>
      <c r="AFB20" s="94"/>
      <c r="AFC20" s="94"/>
      <c r="AFD20" s="94"/>
      <c r="AFE20" s="94"/>
      <c r="AFF20" s="94"/>
      <c r="AFG20" s="94"/>
      <c r="AFH20" s="94"/>
      <c r="AFI20" s="94"/>
      <c r="AFJ20" s="94"/>
      <c r="AFK20" s="94"/>
      <c r="AFL20" s="94"/>
      <c r="AFM20" s="94"/>
      <c r="AFN20" s="94"/>
      <c r="AFO20" s="94"/>
      <c r="AFP20" s="94"/>
      <c r="AFQ20" s="94"/>
      <c r="AFR20" s="94"/>
      <c r="AFS20" s="94"/>
      <c r="AFT20" s="94"/>
      <c r="AFU20" s="94"/>
      <c r="AFV20" s="94"/>
      <c r="AFW20" s="94"/>
      <c r="AFX20" s="94"/>
      <c r="AFY20" s="94"/>
      <c r="AFZ20" s="94"/>
      <c r="AGA20" s="94"/>
      <c r="AGB20" s="94"/>
      <c r="AGC20" s="94"/>
      <c r="AGD20" s="94"/>
      <c r="AGE20" s="94"/>
      <c r="AGF20" s="94"/>
      <c r="AGG20" s="94"/>
      <c r="AGH20" s="94"/>
      <c r="AGI20" s="94"/>
      <c r="AGJ20" s="94"/>
      <c r="AGK20" s="94"/>
      <c r="AGL20" s="94"/>
      <c r="AGM20" s="94"/>
      <c r="AGN20" s="94"/>
      <c r="AGO20" s="94"/>
      <c r="AGP20" s="94"/>
      <c r="AGQ20" s="94"/>
      <c r="AGR20" s="94"/>
      <c r="AGS20" s="94"/>
      <c r="AGT20" s="94"/>
      <c r="AGU20" s="94"/>
      <c r="AGV20" s="94"/>
      <c r="AGW20" s="94"/>
      <c r="AGX20" s="94"/>
      <c r="AGY20" s="94"/>
      <c r="AGZ20" s="94"/>
      <c r="AHA20" s="94"/>
      <c r="AHB20" s="94"/>
      <c r="AHC20" s="94"/>
      <c r="AHD20" s="94"/>
      <c r="AHE20" s="94"/>
      <c r="AHF20" s="94"/>
      <c r="AHG20" s="94"/>
      <c r="AHH20" s="94"/>
      <c r="AHI20" s="94"/>
      <c r="AHJ20" s="94"/>
      <c r="AHK20" s="94"/>
      <c r="AHL20" s="94"/>
      <c r="AHM20" s="94"/>
      <c r="AHN20" s="94"/>
      <c r="AHO20" s="94"/>
      <c r="AHP20" s="94"/>
      <c r="AHQ20" s="94"/>
      <c r="AHR20" s="94"/>
      <c r="AHS20" s="94"/>
      <c r="AHT20" s="94"/>
      <c r="AHU20" s="94"/>
      <c r="AHV20" s="94"/>
      <c r="AHW20" s="94"/>
      <c r="AHX20" s="94"/>
      <c r="AHY20" s="94"/>
      <c r="AHZ20" s="94"/>
      <c r="AIA20" s="94"/>
      <c r="AIB20" s="94"/>
      <c r="AIC20" s="94"/>
      <c r="AID20" s="94"/>
      <c r="AIE20" s="94"/>
      <c r="AIF20" s="94"/>
      <c r="AIG20" s="94"/>
      <c r="AIH20" s="94"/>
      <c r="AII20" s="94"/>
      <c r="AIJ20" s="94"/>
      <c r="AIK20" s="94"/>
      <c r="AIL20" s="94"/>
      <c r="AIM20" s="94"/>
      <c r="AIN20" s="94"/>
      <c r="AIO20" s="94"/>
      <c r="AIP20" s="94"/>
      <c r="AIQ20" s="94"/>
      <c r="AIR20" s="94"/>
      <c r="AIS20" s="94"/>
      <c r="AIT20" s="94"/>
      <c r="AIU20" s="94"/>
      <c r="AIV20" s="94"/>
      <c r="AIW20" s="94"/>
      <c r="AIX20" s="94"/>
      <c r="AIY20" s="94"/>
      <c r="AIZ20" s="94"/>
      <c r="AJA20" s="94"/>
      <c r="AJB20" s="94"/>
      <c r="AJC20" s="94"/>
      <c r="AJD20" s="94"/>
      <c r="AJE20" s="94"/>
      <c r="AJF20" s="94"/>
      <c r="AJG20" s="94"/>
      <c r="AJH20" s="94"/>
      <c r="AJI20" s="94"/>
      <c r="AJJ20" s="94"/>
      <c r="AJK20" s="94"/>
      <c r="AJL20" s="94"/>
      <c r="AJM20" s="94"/>
      <c r="AJN20" s="94"/>
      <c r="AJO20" s="94"/>
      <c r="AJP20" s="94"/>
      <c r="AJQ20" s="94"/>
      <c r="AJR20" s="94"/>
      <c r="AJS20" s="94"/>
      <c r="AJT20" s="94"/>
      <c r="AJU20" s="94"/>
      <c r="AJV20" s="94"/>
      <c r="AJW20" s="94"/>
      <c r="AJX20" s="94"/>
      <c r="AJY20" s="94"/>
      <c r="AJZ20" s="94"/>
      <c r="AKA20" s="94"/>
      <c r="AKB20" s="94"/>
      <c r="AKC20" s="94"/>
      <c r="AKD20" s="94"/>
      <c r="AKE20" s="94"/>
      <c r="AKF20" s="94"/>
      <c r="AKG20" s="94"/>
      <c r="AKH20" s="94"/>
    </row>
    <row r="21" customFormat="false" ht="12.75" hidden="false" customHeight="true" outlineLevel="0" collapsed="false">
      <c r="A21" s="100" t="s">
        <v>869</v>
      </c>
      <c r="B21" s="101" t="n">
        <v>1011</v>
      </c>
      <c r="C21" s="102" t="n">
        <f aca="false">VLOOKUP(B21,$L$3:$Q$1430,6,0)</f>
        <v>3.6</v>
      </c>
      <c r="D21" s="101" t="n">
        <v>1061</v>
      </c>
      <c r="E21" s="102" t="n">
        <f aca="false">VLOOKUP(D21,$L$3:$Q$1430,6,0)</f>
        <v>3.4</v>
      </c>
      <c r="G21" s="93"/>
      <c r="I21" s="93"/>
      <c r="J21" s="7"/>
      <c r="K21" s="92"/>
      <c r="L21" s="7" t="n">
        <v>19</v>
      </c>
      <c r="M21" s="7" t="s">
        <v>870</v>
      </c>
      <c r="N21" s="7" t="s">
        <v>832</v>
      </c>
      <c r="O21" s="7" t="s">
        <v>833</v>
      </c>
      <c r="P21" s="7" t="n">
        <v>220</v>
      </c>
      <c r="Q21" s="93" t="n">
        <f aca="false">P21/100</f>
        <v>2.2</v>
      </c>
      <c r="R21" s="7" t="n">
        <v>5</v>
      </c>
      <c r="S21" s="7" t="n">
        <v>0</v>
      </c>
      <c r="T21" s="7" t="n">
        <v>0</v>
      </c>
      <c r="U21" s="7" t="n">
        <v>0</v>
      </c>
      <c r="V21" s="7" t="n">
        <v>0</v>
      </c>
      <c r="W21" s="7" t="n">
        <v>0</v>
      </c>
      <c r="X21" s="7" t="n">
        <v>1</v>
      </c>
      <c r="Y21" s="7" t="s">
        <v>834</v>
      </c>
      <c r="Z21" s="7" t="s">
        <v>835</v>
      </c>
      <c r="AA21" s="7" t="s">
        <v>836</v>
      </c>
      <c r="AB21" s="7" t="s">
        <v>837</v>
      </c>
      <c r="AC21" s="7" t="n">
        <v>0</v>
      </c>
      <c r="AD21" s="7" t="s">
        <v>838</v>
      </c>
      <c r="AE21" s="7" t="s">
        <v>836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94"/>
      <c r="LM21" s="94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  <c r="OC21" s="94"/>
      <c r="OD21" s="94"/>
      <c r="OE21" s="94"/>
      <c r="OF21" s="94"/>
      <c r="OG21" s="94"/>
      <c r="OH21" s="94"/>
      <c r="OI21" s="94"/>
      <c r="OJ21" s="94"/>
      <c r="OK21" s="94"/>
      <c r="OL21" s="94"/>
      <c r="OM21" s="94"/>
      <c r="ON21" s="94"/>
      <c r="OO21" s="94"/>
      <c r="OP21" s="94"/>
      <c r="OQ21" s="94"/>
      <c r="OR21" s="94"/>
      <c r="OS21" s="94"/>
      <c r="OT21" s="94"/>
      <c r="OU21" s="94"/>
      <c r="OV21" s="94"/>
      <c r="OW21" s="94"/>
      <c r="OX21" s="94"/>
      <c r="OY21" s="94"/>
      <c r="OZ21" s="94"/>
      <c r="PA21" s="94"/>
      <c r="PB21" s="94"/>
      <c r="PC21" s="94"/>
      <c r="PD21" s="94"/>
      <c r="PE21" s="94"/>
      <c r="PF21" s="94"/>
      <c r="PG21" s="94"/>
      <c r="PH21" s="94"/>
      <c r="PI21" s="94"/>
      <c r="PJ21" s="94"/>
      <c r="PK21" s="94"/>
      <c r="PL21" s="94"/>
      <c r="PM21" s="94"/>
      <c r="PN21" s="94"/>
      <c r="PO21" s="94"/>
      <c r="PP21" s="94"/>
      <c r="PQ21" s="94"/>
      <c r="PR21" s="94"/>
      <c r="PS21" s="94"/>
      <c r="PT21" s="94"/>
      <c r="PU21" s="94"/>
      <c r="PV21" s="94"/>
      <c r="PW21" s="94"/>
      <c r="PX21" s="94"/>
      <c r="PY21" s="94"/>
      <c r="PZ21" s="94"/>
      <c r="QA21" s="94"/>
      <c r="QB21" s="94"/>
      <c r="QC21" s="94"/>
      <c r="QD21" s="94"/>
      <c r="QE21" s="94"/>
      <c r="QF21" s="94"/>
      <c r="QG21" s="94"/>
      <c r="QH21" s="94"/>
      <c r="QI21" s="94"/>
      <c r="QJ21" s="94"/>
      <c r="QK21" s="94"/>
      <c r="QL21" s="94"/>
      <c r="QM21" s="94"/>
      <c r="QN21" s="94"/>
      <c r="QO21" s="94"/>
      <c r="QP21" s="94"/>
      <c r="QQ21" s="94"/>
      <c r="QR21" s="94"/>
      <c r="QS21" s="94"/>
      <c r="QT21" s="94"/>
      <c r="QU21" s="94"/>
      <c r="QV21" s="94"/>
      <c r="QW21" s="94"/>
      <c r="QX21" s="94"/>
      <c r="QY21" s="94"/>
      <c r="QZ21" s="94"/>
      <c r="RA21" s="94"/>
      <c r="RB21" s="94"/>
      <c r="RC21" s="94"/>
      <c r="RD21" s="94"/>
      <c r="RE21" s="94"/>
      <c r="RF21" s="94"/>
      <c r="RG21" s="94"/>
      <c r="RH21" s="94"/>
      <c r="RI21" s="94"/>
      <c r="RJ21" s="94"/>
      <c r="RK21" s="94"/>
      <c r="RL21" s="94"/>
      <c r="RM21" s="94"/>
      <c r="RN21" s="94"/>
      <c r="RO21" s="94"/>
      <c r="RP21" s="94"/>
      <c r="RQ21" s="94"/>
      <c r="RR21" s="94"/>
      <c r="RS21" s="94"/>
      <c r="RT21" s="94"/>
      <c r="RU21" s="94"/>
      <c r="RV21" s="94"/>
      <c r="RW21" s="94"/>
      <c r="RX21" s="94"/>
      <c r="RY21" s="94"/>
      <c r="RZ21" s="94"/>
      <c r="SA21" s="94"/>
      <c r="SB21" s="94"/>
      <c r="SC21" s="94"/>
      <c r="SD21" s="94"/>
      <c r="SE21" s="94"/>
      <c r="SF21" s="94"/>
      <c r="SG21" s="94"/>
      <c r="SH21" s="94"/>
      <c r="SI21" s="94"/>
      <c r="SJ21" s="94"/>
      <c r="SK21" s="94"/>
      <c r="SL21" s="94"/>
      <c r="SM21" s="94"/>
      <c r="SN21" s="94"/>
      <c r="SO21" s="94"/>
      <c r="SP21" s="94"/>
      <c r="SQ21" s="94"/>
      <c r="SR21" s="94"/>
      <c r="SS21" s="94"/>
      <c r="ST21" s="94"/>
      <c r="SU21" s="94"/>
      <c r="SV21" s="94"/>
      <c r="SW21" s="94"/>
      <c r="SX21" s="94"/>
      <c r="SY21" s="94"/>
      <c r="SZ21" s="94"/>
      <c r="TA21" s="94"/>
      <c r="TB21" s="94"/>
      <c r="TC21" s="94"/>
      <c r="TD21" s="94"/>
      <c r="TE21" s="94"/>
      <c r="TF21" s="94"/>
      <c r="TG21" s="94"/>
      <c r="TH21" s="94"/>
      <c r="TI21" s="94"/>
      <c r="TJ21" s="94"/>
      <c r="TK21" s="94"/>
      <c r="TL21" s="94"/>
      <c r="TM21" s="94"/>
      <c r="TN21" s="94"/>
      <c r="TO21" s="94"/>
      <c r="TP21" s="94"/>
      <c r="TQ21" s="94"/>
      <c r="TR21" s="94"/>
      <c r="TS21" s="94"/>
      <c r="TT21" s="94"/>
      <c r="TU21" s="94"/>
      <c r="TV21" s="94"/>
      <c r="TW21" s="94"/>
      <c r="TX21" s="94"/>
      <c r="TY21" s="94"/>
      <c r="TZ21" s="94"/>
      <c r="UA21" s="94"/>
      <c r="UB21" s="94"/>
      <c r="UC21" s="94"/>
      <c r="UD21" s="94"/>
      <c r="UE21" s="94"/>
      <c r="UF21" s="94"/>
      <c r="UG21" s="94"/>
      <c r="UH21" s="94"/>
      <c r="UI21" s="94"/>
      <c r="UJ21" s="94"/>
      <c r="UK21" s="94"/>
      <c r="UL21" s="94"/>
      <c r="UM21" s="94"/>
      <c r="UN21" s="94"/>
      <c r="UO21" s="94"/>
      <c r="UP21" s="94"/>
      <c r="UQ21" s="94"/>
      <c r="UR21" s="94"/>
      <c r="US21" s="94"/>
      <c r="UT21" s="94"/>
      <c r="UU21" s="94"/>
      <c r="UV21" s="94"/>
      <c r="UW21" s="94"/>
      <c r="UX21" s="94"/>
      <c r="UY21" s="94"/>
      <c r="UZ21" s="94"/>
      <c r="VA21" s="94"/>
      <c r="VB21" s="94"/>
      <c r="VC21" s="94"/>
      <c r="VD21" s="94"/>
      <c r="VE21" s="94"/>
      <c r="VF21" s="94"/>
      <c r="VG21" s="94"/>
      <c r="VH21" s="94"/>
      <c r="VI21" s="94"/>
      <c r="VJ21" s="94"/>
      <c r="VK21" s="94"/>
      <c r="VL21" s="94"/>
      <c r="VM21" s="94"/>
      <c r="VN21" s="94"/>
      <c r="VO21" s="94"/>
      <c r="VP21" s="94"/>
      <c r="VQ21" s="94"/>
      <c r="VR21" s="94"/>
      <c r="VS21" s="94"/>
      <c r="VT21" s="94"/>
      <c r="VU21" s="94"/>
      <c r="VV21" s="94"/>
      <c r="VW21" s="94"/>
      <c r="VX21" s="94"/>
      <c r="VY21" s="94"/>
      <c r="VZ21" s="94"/>
      <c r="WA21" s="94"/>
      <c r="WB21" s="94"/>
      <c r="WC21" s="94"/>
      <c r="WD21" s="94"/>
      <c r="WE21" s="94"/>
      <c r="WF21" s="94"/>
      <c r="WG21" s="94"/>
      <c r="WH21" s="94"/>
      <c r="WI21" s="94"/>
      <c r="WJ21" s="94"/>
      <c r="WK21" s="94"/>
      <c r="WL21" s="94"/>
      <c r="WM21" s="94"/>
      <c r="WN21" s="94"/>
      <c r="WO21" s="94"/>
      <c r="WP21" s="94"/>
      <c r="WQ21" s="94"/>
      <c r="WR21" s="94"/>
      <c r="WS21" s="94"/>
      <c r="WT21" s="94"/>
      <c r="WU21" s="94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94"/>
      <c r="XJ21" s="94"/>
      <c r="XK21" s="94"/>
      <c r="XL21" s="94"/>
      <c r="XM21" s="94"/>
      <c r="XN21" s="94"/>
      <c r="XO21" s="94"/>
      <c r="XP21" s="94"/>
      <c r="XQ21" s="94"/>
      <c r="XR21" s="94"/>
      <c r="XS21" s="94"/>
      <c r="XT21" s="94"/>
      <c r="XU21" s="94"/>
      <c r="XV21" s="94"/>
      <c r="XW21" s="94"/>
      <c r="XX21" s="94"/>
      <c r="XY21" s="94"/>
      <c r="XZ21" s="94"/>
      <c r="YA21" s="94"/>
      <c r="YB21" s="94"/>
      <c r="YC21" s="94"/>
      <c r="YD21" s="94"/>
      <c r="YE21" s="94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94"/>
      <c r="YS21" s="94"/>
      <c r="YT21" s="94"/>
      <c r="YU21" s="94"/>
      <c r="YV21" s="94"/>
      <c r="YW21" s="94"/>
      <c r="YX21" s="94"/>
      <c r="YY21" s="94"/>
      <c r="YZ21" s="94"/>
      <c r="ZA21" s="94"/>
      <c r="ZB21" s="94"/>
      <c r="ZC21" s="94"/>
      <c r="ZD21" s="94"/>
      <c r="ZE21" s="94"/>
      <c r="ZF21" s="94"/>
      <c r="ZG21" s="94"/>
      <c r="ZH21" s="94"/>
      <c r="ZI21" s="94"/>
      <c r="ZJ21" s="94"/>
      <c r="ZK21" s="94"/>
      <c r="ZL21" s="94"/>
      <c r="ZM21" s="94"/>
      <c r="ZN21" s="94"/>
      <c r="ZO21" s="94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94"/>
      <c r="AAB21" s="94"/>
      <c r="AAC21" s="94"/>
      <c r="AAD21" s="94"/>
      <c r="AAE21" s="94"/>
      <c r="AAF21" s="94"/>
      <c r="AAG21" s="94"/>
      <c r="AAH21" s="94"/>
      <c r="AAI21" s="94"/>
      <c r="AAJ21" s="94"/>
      <c r="AAK21" s="94"/>
      <c r="AAL21" s="94"/>
      <c r="AAM21" s="94"/>
      <c r="AAN21" s="94"/>
      <c r="AAO21" s="94"/>
      <c r="AAP21" s="94"/>
      <c r="AAQ21" s="94"/>
      <c r="AAR21" s="94"/>
      <c r="AAS21" s="94"/>
      <c r="AAT21" s="94"/>
      <c r="AAU21" s="94"/>
      <c r="AAV21" s="94"/>
      <c r="AAW21" s="94"/>
      <c r="AAX21" s="94"/>
      <c r="AAY21" s="94"/>
      <c r="AAZ21" s="94"/>
      <c r="ABA21" s="94"/>
      <c r="ABB21" s="94"/>
      <c r="ABC21" s="94"/>
      <c r="ABD21" s="94"/>
      <c r="ABE21" s="94"/>
      <c r="ABF21" s="94"/>
      <c r="ABG21" s="94"/>
      <c r="ABH21" s="94"/>
      <c r="ABI21" s="94"/>
      <c r="ABJ21" s="94"/>
      <c r="ABK21" s="94"/>
      <c r="ABL21" s="94"/>
      <c r="ABM21" s="94"/>
      <c r="ABN21" s="94"/>
      <c r="ABO21" s="94"/>
      <c r="ABP21" s="94"/>
      <c r="ABQ21" s="94"/>
      <c r="ABR21" s="94"/>
      <c r="ABS21" s="94"/>
      <c r="ABT21" s="94"/>
      <c r="ABU21" s="94"/>
      <c r="ABV21" s="94"/>
      <c r="ABW21" s="94"/>
      <c r="ABX21" s="94"/>
      <c r="ABY21" s="94"/>
      <c r="ABZ21" s="94"/>
      <c r="ACA21" s="94"/>
      <c r="ACB21" s="94"/>
      <c r="ACC21" s="94"/>
      <c r="ACD21" s="94"/>
      <c r="ACE21" s="94"/>
      <c r="ACF21" s="94"/>
      <c r="ACG21" s="94"/>
      <c r="ACH21" s="94"/>
      <c r="ACI21" s="94"/>
      <c r="ACJ21" s="94"/>
      <c r="ACK21" s="94"/>
      <c r="ACL21" s="94"/>
      <c r="ACM21" s="94"/>
      <c r="ACN21" s="94"/>
      <c r="ACO21" s="94"/>
      <c r="ACP21" s="94"/>
      <c r="ACQ21" s="94"/>
      <c r="ACR21" s="94"/>
      <c r="ACS21" s="94"/>
      <c r="ACT21" s="94"/>
      <c r="ACU21" s="94"/>
      <c r="ACV21" s="94"/>
      <c r="ACW21" s="94"/>
      <c r="ACX21" s="94"/>
      <c r="ACY21" s="94"/>
      <c r="ACZ21" s="94"/>
      <c r="ADA21" s="94"/>
      <c r="ADB21" s="94"/>
      <c r="ADC21" s="94"/>
      <c r="ADD21" s="94"/>
      <c r="ADE21" s="94"/>
      <c r="ADF21" s="94"/>
      <c r="ADG21" s="94"/>
      <c r="ADH21" s="94"/>
      <c r="ADI21" s="94"/>
      <c r="ADJ21" s="94"/>
      <c r="ADK21" s="94"/>
      <c r="ADL21" s="94"/>
      <c r="ADM21" s="94"/>
      <c r="ADN21" s="94"/>
      <c r="ADO21" s="94"/>
      <c r="ADP21" s="94"/>
      <c r="ADQ21" s="94"/>
      <c r="ADR21" s="94"/>
      <c r="ADS21" s="94"/>
      <c r="ADT21" s="94"/>
      <c r="ADU21" s="94"/>
      <c r="ADV21" s="94"/>
      <c r="ADW21" s="94"/>
      <c r="ADX21" s="94"/>
      <c r="ADY21" s="94"/>
      <c r="ADZ21" s="94"/>
      <c r="AEA21" s="94"/>
      <c r="AEB21" s="94"/>
      <c r="AEC21" s="94"/>
      <c r="AED21" s="94"/>
      <c r="AEE21" s="94"/>
      <c r="AEF21" s="94"/>
      <c r="AEG21" s="94"/>
      <c r="AEH21" s="94"/>
      <c r="AEI21" s="94"/>
      <c r="AEJ21" s="94"/>
      <c r="AEK21" s="94"/>
      <c r="AEL21" s="94"/>
      <c r="AEM21" s="94"/>
      <c r="AEN21" s="94"/>
      <c r="AEO21" s="94"/>
      <c r="AEP21" s="94"/>
      <c r="AEQ21" s="94"/>
      <c r="AER21" s="94"/>
      <c r="AES21" s="94"/>
      <c r="AET21" s="94"/>
      <c r="AEU21" s="94"/>
      <c r="AEV21" s="94"/>
      <c r="AEW21" s="94"/>
      <c r="AEX21" s="94"/>
      <c r="AEY21" s="94"/>
      <c r="AEZ21" s="94"/>
      <c r="AFA21" s="94"/>
      <c r="AFB21" s="94"/>
      <c r="AFC21" s="94"/>
      <c r="AFD21" s="94"/>
      <c r="AFE21" s="94"/>
      <c r="AFF21" s="94"/>
      <c r="AFG21" s="94"/>
      <c r="AFH21" s="94"/>
      <c r="AFI21" s="94"/>
      <c r="AFJ21" s="94"/>
      <c r="AFK21" s="94"/>
      <c r="AFL21" s="94"/>
      <c r="AFM21" s="94"/>
      <c r="AFN21" s="94"/>
      <c r="AFO21" s="94"/>
      <c r="AFP21" s="94"/>
      <c r="AFQ21" s="94"/>
      <c r="AFR21" s="94"/>
      <c r="AFS21" s="94"/>
      <c r="AFT21" s="94"/>
      <c r="AFU21" s="94"/>
      <c r="AFV21" s="94"/>
      <c r="AFW21" s="94"/>
      <c r="AFX21" s="94"/>
      <c r="AFY21" s="94"/>
      <c r="AFZ21" s="94"/>
      <c r="AGA21" s="94"/>
      <c r="AGB21" s="94"/>
      <c r="AGC21" s="94"/>
      <c r="AGD21" s="94"/>
      <c r="AGE21" s="94"/>
      <c r="AGF21" s="94"/>
      <c r="AGG21" s="94"/>
      <c r="AGH21" s="94"/>
      <c r="AGI21" s="94"/>
      <c r="AGJ21" s="94"/>
      <c r="AGK21" s="94"/>
      <c r="AGL21" s="94"/>
      <c r="AGM21" s="94"/>
      <c r="AGN21" s="94"/>
      <c r="AGO21" s="94"/>
      <c r="AGP21" s="94"/>
      <c r="AGQ21" s="94"/>
      <c r="AGR21" s="94"/>
      <c r="AGS21" s="94"/>
      <c r="AGT21" s="94"/>
      <c r="AGU21" s="94"/>
      <c r="AGV21" s="94"/>
      <c r="AGW21" s="94"/>
      <c r="AGX21" s="94"/>
      <c r="AGY21" s="94"/>
      <c r="AGZ21" s="94"/>
      <c r="AHA21" s="94"/>
      <c r="AHB21" s="94"/>
      <c r="AHC21" s="94"/>
      <c r="AHD21" s="94"/>
      <c r="AHE21" s="94"/>
      <c r="AHF21" s="94"/>
      <c r="AHG21" s="94"/>
      <c r="AHH21" s="94"/>
      <c r="AHI21" s="94"/>
      <c r="AHJ21" s="94"/>
      <c r="AHK21" s="94"/>
      <c r="AHL21" s="94"/>
      <c r="AHM21" s="94"/>
      <c r="AHN21" s="94"/>
      <c r="AHO21" s="94"/>
      <c r="AHP21" s="94"/>
      <c r="AHQ21" s="94"/>
      <c r="AHR21" s="94"/>
      <c r="AHS21" s="94"/>
      <c r="AHT21" s="94"/>
      <c r="AHU21" s="94"/>
      <c r="AHV21" s="94"/>
      <c r="AHW21" s="94"/>
      <c r="AHX21" s="94"/>
      <c r="AHY21" s="94"/>
      <c r="AHZ21" s="94"/>
      <c r="AIA21" s="94"/>
      <c r="AIB21" s="94"/>
      <c r="AIC21" s="94"/>
      <c r="AID21" s="94"/>
      <c r="AIE21" s="94"/>
      <c r="AIF21" s="94"/>
      <c r="AIG21" s="94"/>
      <c r="AIH21" s="94"/>
      <c r="AII21" s="94"/>
      <c r="AIJ21" s="94"/>
      <c r="AIK21" s="94"/>
      <c r="AIL21" s="94"/>
      <c r="AIM21" s="94"/>
      <c r="AIN21" s="94"/>
      <c r="AIO21" s="94"/>
      <c r="AIP21" s="94"/>
      <c r="AIQ21" s="94"/>
      <c r="AIR21" s="94"/>
      <c r="AIS21" s="94"/>
      <c r="AIT21" s="94"/>
      <c r="AIU21" s="94"/>
      <c r="AIV21" s="94"/>
      <c r="AIW21" s="94"/>
      <c r="AIX21" s="94"/>
      <c r="AIY21" s="94"/>
      <c r="AIZ21" s="94"/>
      <c r="AJA21" s="94"/>
      <c r="AJB21" s="94"/>
      <c r="AJC21" s="94"/>
      <c r="AJD21" s="94"/>
      <c r="AJE21" s="94"/>
      <c r="AJF21" s="94"/>
      <c r="AJG21" s="94"/>
      <c r="AJH21" s="94"/>
      <c r="AJI21" s="94"/>
      <c r="AJJ21" s="94"/>
      <c r="AJK21" s="94"/>
      <c r="AJL21" s="94"/>
      <c r="AJM21" s="94"/>
      <c r="AJN21" s="94"/>
      <c r="AJO21" s="94"/>
      <c r="AJP21" s="94"/>
      <c r="AJQ21" s="94"/>
      <c r="AJR21" s="94"/>
      <c r="AJS21" s="94"/>
      <c r="AJT21" s="94"/>
      <c r="AJU21" s="94"/>
      <c r="AJV21" s="94"/>
      <c r="AJW21" s="94"/>
      <c r="AJX21" s="94"/>
      <c r="AJY21" s="94"/>
      <c r="AJZ21" s="94"/>
      <c r="AKA21" s="94"/>
      <c r="AKB21" s="94"/>
      <c r="AKC21" s="94"/>
      <c r="AKD21" s="94"/>
      <c r="AKE21" s="94"/>
      <c r="AKF21" s="94"/>
      <c r="AKG21" s="94"/>
      <c r="AKH21" s="94"/>
    </row>
    <row r="22" customFormat="false" ht="12.75" hidden="false" customHeight="true" outlineLevel="0" collapsed="false">
      <c r="A22" s="100" t="s">
        <v>871</v>
      </c>
      <c r="B22" s="101" t="n">
        <v>1016</v>
      </c>
      <c r="C22" s="102" t="n">
        <f aca="false">VLOOKUP(B22,$L$3:$Q$1430,6,0)</f>
        <v>3.6</v>
      </c>
      <c r="D22" s="101" t="n">
        <v>1069</v>
      </c>
      <c r="E22" s="102" t="n">
        <f aca="false">VLOOKUP(D22,$L$3:$Q$1430,6,0)</f>
        <v>3.4</v>
      </c>
      <c r="G22" s="93"/>
      <c r="I22" s="93"/>
      <c r="J22" s="7"/>
      <c r="K22" s="92"/>
      <c r="L22" s="7" t="n">
        <v>20</v>
      </c>
      <c r="M22" s="7" t="s">
        <v>872</v>
      </c>
      <c r="N22" s="7" t="s">
        <v>832</v>
      </c>
      <c r="O22" s="7" t="s">
        <v>833</v>
      </c>
      <c r="P22" s="7" t="n">
        <v>300</v>
      </c>
      <c r="Q22" s="93" t="n">
        <f aca="false">P22/100</f>
        <v>3</v>
      </c>
      <c r="R22" s="7" t="n">
        <v>1</v>
      </c>
      <c r="S22" s="7" t="n">
        <v>0</v>
      </c>
      <c r="T22" s="7" t="n">
        <v>0</v>
      </c>
      <c r="U22" s="7" t="n">
        <v>0</v>
      </c>
      <c r="V22" s="7" t="n">
        <v>0</v>
      </c>
      <c r="W22" s="7" t="n">
        <v>0</v>
      </c>
      <c r="X22" s="7" t="n">
        <v>1</v>
      </c>
      <c r="Y22" s="7" t="s">
        <v>834</v>
      </c>
      <c r="Z22" s="7" t="s">
        <v>835</v>
      </c>
      <c r="AA22" s="7" t="s">
        <v>836</v>
      </c>
      <c r="AB22" s="7" t="s">
        <v>837</v>
      </c>
      <c r="AC22" s="7" t="n">
        <v>0</v>
      </c>
      <c r="AD22" s="7" t="s">
        <v>838</v>
      </c>
      <c r="AE22" s="7" t="s">
        <v>836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94"/>
      <c r="KC22" s="94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94"/>
      <c r="LM22" s="94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4"/>
      <c r="MW22" s="94"/>
      <c r="MX22" s="94"/>
      <c r="MY22" s="94"/>
      <c r="MZ22" s="94"/>
      <c r="NA22" s="94"/>
      <c r="NB22" s="94"/>
      <c r="NC22" s="94"/>
      <c r="ND22" s="94"/>
      <c r="NE22" s="94"/>
      <c r="NF22" s="94"/>
      <c r="NG22" s="94"/>
      <c r="NH22" s="94"/>
      <c r="NI22" s="94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4"/>
      <c r="NX22" s="94"/>
      <c r="NY22" s="94"/>
      <c r="NZ22" s="94"/>
      <c r="OA22" s="94"/>
      <c r="OB22" s="94"/>
      <c r="OC22" s="94"/>
      <c r="OD22" s="94"/>
      <c r="OE22" s="94"/>
      <c r="OF22" s="94"/>
      <c r="OG22" s="94"/>
      <c r="OH22" s="94"/>
      <c r="OI22" s="94"/>
      <c r="OJ22" s="94"/>
      <c r="OK22" s="94"/>
      <c r="OL22" s="94"/>
      <c r="OM22" s="94"/>
      <c r="ON22" s="94"/>
      <c r="OO22" s="94"/>
      <c r="OP22" s="94"/>
      <c r="OQ22" s="94"/>
      <c r="OR22" s="94"/>
      <c r="OS22" s="94"/>
      <c r="OT22" s="94"/>
      <c r="OU22" s="94"/>
      <c r="OV22" s="94"/>
      <c r="OW22" s="94"/>
      <c r="OX22" s="94"/>
      <c r="OY22" s="94"/>
      <c r="OZ22" s="94"/>
      <c r="PA22" s="94"/>
      <c r="PB22" s="94"/>
      <c r="PC22" s="94"/>
      <c r="PD22" s="94"/>
      <c r="PE22" s="94"/>
      <c r="PF22" s="94"/>
      <c r="PG22" s="94"/>
      <c r="PH22" s="94"/>
      <c r="PI22" s="94"/>
      <c r="PJ22" s="94"/>
      <c r="PK22" s="94"/>
      <c r="PL22" s="94"/>
      <c r="PM22" s="94"/>
      <c r="PN22" s="94"/>
      <c r="PO22" s="94"/>
      <c r="PP22" s="94"/>
      <c r="PQ22" s="94"/>
      <c r="PR22" s="94"/>
      <c r="PS22" s="94"/>
      <c r="PT22" s="94"/>
      <c r="PU22" s="94"/>
      <c r="PV22" s="94"/>
      <c r="PW22" s="94"/>
      <c r="PX22" s="94"/>
      <c r="PY22" s="94"/>
      <c r="PZ22" s="94"/>
      <c r="QA22" s="94"/>
      <c r="QB22" s="94"/>
      <c r="QC22" s="94"/>
      <c r="QD22" s="94"/>
      <c r="QE22" s="94"/>
      <c r="QF22" s="94"/>
      <c r="QG22" s="94"/>
      <c r="QH22" s="94"/>
      <c r="QI22" s="94"/>
      <c r="QJ22" s="94"/>
      <c r="QK22" s="94"/>
      <c r="QL22" s="94"/>
      <c r="QM22" s="94"/>
      <c r="QN22" s="94"/>
      <c r="QO22" s="94"/>
      <c r="QP22" s="94"/>
      <c r="QQ22" s="94"/>
      <c r="QR22" s="94"/>
      <c r="QS22" s="94"/>
      <c r="QT22" s="94"/>
      <c r="QU22" s="94"/>
      <c r="QV22" s="94"/>
      <c r="QW22" s="94"/>
      <c r="QX22" s="94"/>
      <c r="QY22" s="94"/>
      <c r="QZ22" s="94"/>
      <c r="RA22" s="94"/>
      <c r="RB22" s="94"/>
      <c r="RC22" s="94"/>
      <c r="RD22" s="94"/>
      <c r="RE22" s="94"/>
      <c r="RF22" s="94"/>
      <c r="RG22" s="94"/>
      <c r="RH22" s="94"/>
      <c r="RI22" s="94"/>
      <c r="RJ22" s="94"/>
      <c r="RK22" s="94"/>
      <c r="RL22" s="94"/>
      <c r="RM22" s="94"/>
      <c r="RN22" s="94"/>
      <c r="RO22" s="94"/>
      <c r="RP22" s="94"/>
      <c r="RQ22" s="94"/>
      <c r="RR22" s="94"/>
      <c r="RS22" s="94"/>
      <c r="RT22" s="94"/>
      <c r="RU22" s="94"/>
      <c r="RV22" s="94"/>
      <c r="RW22" s="94"/>
      <c r="RX22" s="94"/>
      <c r="RY22" s="94"/>
      <c r="RZ22" s="94"/>
      <c r="SA22" s="94"/>
      <c r="SB22" s="94"/>
      <c r="SC22" s="94"/>
      <c r="SD22" s="94"/>
      <c r="SE22" s="94"/>
      <c r="SF22" s="94"/>
      <c r="SG22" s="94"/>
      <c r="SH22" s="94"/>
      <c r="SI22" s="94"/>
      <c r="SJ22" s="94"/>
      <c r="SK22" s="94"/>
      <c r="SL22" s="94"/>
      <c r="SM22" s="94"/>
      <c r="SN22" s="94"/>
      <c r="SO22" s="94"/>
      <c r="SP22" s="94"/>
      <c r="SQ22" s="94"/>
      <c r="SR22" s="94"/>
      <c r="SS22" s="94"/>
      <c r="ST22" s="94"/>
      <c r="SU22" s="94"/>
      <c r="SV22" s="94"/>
      <c r="SW22" s="94"/>
      <c r="SX22" s="94"/>
      <c r="SY22" s="94"/>
      <c r="SZ22" s="94"/>
      <c r="TA22" s="94"/>
      <c r="TB22" s="94"/>
      <c r="TC22" s="94"/>
      <c r="TD22" s="94"/>
      <c r="TE22" s="94"/>
      <c r="TF22" s="94"/>
      <c r="TG22" s="94"/>
      <c r="TH22" s="94"/>
      <c r="TI22" s="94"/>
      <c r="TJ22" s="94"/>
      <c r="TK22" s="94"/>
      <c r="TL22" s="94"/>
      <c r="TM22" s="94"/>
      <c r="TN22" s="94"/>
      <c r="TO22" s="94"/>
      <c r="TP22" s="94"/>
      <c r="TQ22" s="94"/>
      <c r="TR22" s="94"/>
      <c r="TS22" s="94"/>
      <c r="TT22" s="94"/>
      <c r="TU22" s="94"/>
      <c r="TV22" s="94"/>
      <c r="TW22" s="94"/>
      <c r="TX22" s="94"/>
      <c r="TY22" s="94"/>
      <c r="TZ22" s="94"/>
      <c r="UA22" s="94"/>
      <c r="UB22" s="94"/>
      <c r="UC22" s="94"/>
      <c r="UD22" s="94"/>
      <c r="UE22" s="94"/>
      <c r="UF22" s="94"/>
      <c r="UG22" s="94"/>
      <c r="UH22" s="94"/>
      <c r="UI22" s="94"/>
      <c r="UJ22" s="94"/>
      <c r="UK22" s="94"/>
      <c r="UL22" s="94"/>
      <c r="UM22" s="94"/>
      <c r="UN22" s="94"/>
      <c r="UO22" s="94"/>
      <c r="UP22" s="94"/>
      <c r="UQ22" s="94"/>
      <c r="UR22" s="94"/>
      <c r="US22" s="94"/>
      <c r="UT22" s="94"/>
      <c r="UU22" s="94"/>
      <c r="UV22" s="94"/>
      <c r="UW22" s="94"/>
      <c r="UX22" s="94"/>
      <c r="UY22" s="94"/>
      <c r="UZ22" s="94"/>
      <c r="VA22" s="94"/>
      <c r="VB22" s="94"/>
      <c r="VC22" s="94"/>
      <c r="VD22" s="94"/>
      <c r="VE22" s="94"/>
      <c r="VF22" s="94"/>
      <c r="VG22" s="94"/>
      <c r="VH22" s="94"/>
      <c r="VI22" s="94"/>
      <c r="VJ22" s="94"/>
      <c r="VK22" s="94"/>
      <c r="VL22" s="94"/>
      <c r="VM22" s="94"/>
      <c r="VN22" s="94"/>
      <c r="VO22" s="94"/>
      <c r="VP22" s="94"/>
      <c r="VQ22" s="94"/>
      <c r="VR22" s="94"/>
      <c r="VS22" s="94"/>
      <c r="VT22" s="94"/>
      <c r="VU22" s="94"/>
      <c r="VV22" s="94"/>
      <c r="VW22" s="94"/>
      <c r="VX22" s="94"/>
      <c r="VY22" s="94"/>
      <c r="VZ22" s="94"/>
      <c r="WA22" s="94"/>
      <c r="WB22" s="94"/>
      <c r="WC22" s="94"/>
      <c r="WD22" s="94"/>
      <c r="WE22" s="94"/>
      <c r="WF22" s="94"/>
      <c r="WG22" s="94"/>
      <c r="WH22" s="94"/>
      <c r="WI22" s="94"/>
      <c r="WJ22" s="94"/>
      <c r="WK22" s="94"/>
      <c r="WL22" s="94"/>
      <c r="WM22" s="94"/>
      <c r="WN22" s="94"/>
      <c r="WO22" s="94"/>
      <c r="WP22" s="94"/>
      <c r="WQ22" s="94"/>
      <c r="WR22" s="94"/>
      <c r="WS22" s="94"/>
      <c r="WT22" s="94"/>
      <c r="WU22" s="94"/>
      <c r="WV22" s="94"/>
      <c r="WW22" s="94"/>
      <c r="WX22" s="94"/>
      <c r="WY22" s="94"/>
      <c r="WZ22" s="94"/>
      <c r="XA22" s="94"/>
      <c r="XB22" s="94"/>
      <c r="XC22" s="94"/>
      <c r="XD22" s="94"/>
      <c r="XE22" s="94"/>
      <c r="XF22" s="94"/>
      <c r="XG22" s="94"/>
      <c r="XH22" s="94"/>
      <c r="XI22" s="94"/>
      <c r="XJ22" s="94"/>
      <c r="XK22" s="94"/>
      <c r="XL22" s="94"/>
      <c r="XM22" s="94"/>
      <c r="XN22" s="94"/>
      <c r="XO22" s="94"/>
      <c r="XP22" s="94"/>
      <c r="XQ22" s="94"/>
      <c r="XR22" s="94"/>
      <c r="XS22" s="94"/>
      <c r="XT22" s="94"/>
      <c r="XU22" s="94"/>
      <c r="XV22" s="94"/>
      <c r="XW22" s="94"/>
      <c r="XX22" s="94"/>
      <c r="XY22" s="94"/>
      <c r="XZ22" s="94"/>
      <c r="YA22" s="94"/>
      <c r="YB22" s="94"/>
      <c r="YC22" s="94"/>
      <c r="YD22" s="94"/>
      <c r="YE22" s="94"/>
      <c r="YF22" s="94"/>
      <c r="YG22" s="94"/>
      <c r="YH22" s="94"/>
      <c r="YI22" s="94"/>
      <c r="YJ22" s="94"/>
      <c r="YK22" s="94"/>
      <c r="YL22" s="94"/>
      <c r="YM22" s="94"/>
      <c r="YN22" s="94"/>
      <c r="YO22" s="94"/>
      <c r="YP22" s="94"/>
      <c r="YQ22" s="94"/>
      <c r="YR22" s="94"/>
      <c r="YS22" s="94"/>
      <c r="YT22" s="94"/>
      <c r="YU22" s="94"/>
      <c r="YV22" s="94"/>
      <c r="YW22" s="94"/>
      <c r="YX22" s="94"/>
      <c r="YY22" s="94"/>
      <c r="YZ22" s="94"/>
      <c r="ZA22" s="94"/>
      <c r="ZB22" s="94"/>
      <c r="ZC22" s="94"/>
      <c r="ZD22" s="94"/>
      <c r="ZE22" s="94"/>
      <c r="ZF22" s="94"/>
      <c r="ZG22" s="94"/>
      <c r="ZH22" s="94"/>
      <c r="ZI22" s="94"/>
      <c r="ZJ22" s="94"/>
      <c r="ZK22" s="94"/>
      <c r="ZL22" s="94"/>
      <c r="ZM22" s="94"/>
      <c r="ZN22" s="94"/>
      <c r="ZO22" s="94"/>
      <c r="ZP22" s="94"/>
      <c r="ZQ22" s="94"/>
      <c r="ZR22" s="94"/>
      <c r="ZS22" s="94"/>
      <c r="ZT22" s="94"/>
      <c r="ZU22" s="94"/>
      <c r="ZV22" s="94"/>
      <c r="ZW22" s="94"/>
      <c r="ZX22" s="94"/>
      <c r="ZY22" s="94"/>
      <c r="ZZ22" s="94"/>
      <c r="AAA22" s="94"/>
      <c r="AAB22" s="94"/>
      <c r="AAC22" s="94"/>
      <c r="AAD22" s="94"/>
      <c r="AAE22" s="94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  <c r="AAP22" s="94"/>
      <c r="AAQ22" s="94"/>
      <c r="AAR22" s="94"/>
      <c r="AAS22" s="94"/>
      <c r="AAT22" s="94"/>
      <c r="AAU22" s="94"/>
      <c r="AAV22" s="94"/>
      <c r="AAW22" s="94"/>
      <c r="AAX22" s="94"/>
      <c r="AAY22" s="94"/>
      <c r="AAZ22" s="94"/>
      <c r="ABA22" s="94"/>
      <c r="ABB22" s="94"/>
      <c r="ABC22" s="94"/>
      <c r="ABD22" s="94"/>
      <c r="ABE22" s="94"/>
      <c r="ABF22" s="94"/>
      <c r="ABG22" s="94"/>
      <c r="ABH22" s="94"/>
      <c r="ABI22" s="94"/>
      <c r="ABJ22" s="94"/>
      <c r="ABK22" s="94"/>
      <c r="ABL22" s="94"/>
      <c r="ABM22" s="94"/>
      <c r="ABN22" s="94"/>
      <c r="ABO22" s="94"/>
      <c r="ABP22" s="94"/>
      <c r="ABQ22" s="94"/>
      <c r="ABR22" s="94"/>
      <c r="ABS22" s="94"/>
      <c r="ABT22" s="94"/>
      <c r="ABU22" s="94"/>
      <c r="ABV22" s="94"/>
      <c r="ABW22" s="94"/>
      <c r="ABX22" s="94"/>
      <c r="ABY22" s="94"/>
      <c r="ABZ22" s="94"/>
      <c r="ACA22" s="94"/>
      <c r="ACB22" s="94"/>
      <c r="ACC22" s="94"/>
      <c r="ACD22" s="94"/>
      <c r="ACE22" s="94"/>
      <c r="ACF22" s="94"/>
      <c r="ACG22" s="94"/>
      <c r="ACH22" s="94"/>
      <c r="ACI22" s="94"/>
      <c r="ACJ22" s="94"/>
      <c r="ACK22" s="94"/>
      <c r="ACL22" s="94"/>
      <c r="ACM22" s="94"/>
      <c r="ACN22" s="94"/>
      <c r="ACO22" s="94"/>
      <c r="ACP22" s="94"/>
      <c r="ACQ22" s="94"/>
      <c r="ACR22" s="94"/>
      <c r="ACS22" s="94"/>
      <c r="ACT22" s="94"/>
      <c r="ACU22" s="94"/>
      <c r="ACV22" s="94"/>
      <c r="ACW22" s="94"/>
      <c r="ACX22" s="94"/>
      <c r="ACY22" s="94"/>
      <c r="ACZ22" s="94"/>
      <c r="ADA22" s="94"/>
      <c r="ADB22" s="94"/>
      <c r="ADC22" s="94"/>
      <c r="ADD22" s="94"/>
      <c r="ADE22" s="94"/>
      <c r="ADF22" s="94"/>
      <c r="ADG22" s="94"/>
      <c r="ADH22" s="94"/>
      <c r="ADI22" s="94"/>
      <c r="ADJ22" s="94"/>
      <c r="ADK22" s="94"/>
      <c r="ADL22" s="94"/>
      <c r="ADM22" s="94"/>
      <c r="ADN22" s="94"/>
      <c r="ADO22" s="94"/>
      <c r="ADP22" s="94"/>
      <c r="ADQ22" s="94"/>
      <c r="ADR22" s="94"/>
      <c r="ADS22" s="94"/>
      <c r="ADT22" s="94"/>
      <c r="ADU22" s="94"/>
      <c r="ADV22" s="94"/>
      <c r="ADW22" s="94"/>
      <c r="ADX22" s="94"/>
      <c r="ADY22" s="94"/>
      <c r="ADZ22" s="94"/>
      <c r="AEA22" s="94"/>
      <c r="AEB22" s="94"/>
      <c r="AEC22" s="94"/>
      <c r="AED22" s="94"/>
      <c r="AEE22" s="94"/>
      <c r="AEF22" s="94"/>
      <c r="AEG22" s="94"/>
      <c r="AEH22" s="94"/>
      <c r="AEI22" s="94"/>
      <c r="AEJ22" s="94"/>
      <c r="AEK22" s="94"/>
      <c r="AEL22" s="94"/>
      <c r="AEM22" s="94"/>
      <c r="AEN22" s="94"/>
      <c r="AEO22" s="94"/>
      <c r="AEP22" s="94"/>
      <c r="AEQ22" s="94"/>
      <c r="AER22" s="94"/>
      <c r="AES22" s="94"/>
      <c r="AET22" s="94"/>
      <c r="AEU22" s="94"/>
      <c r="AEV22" s="94"/>
      <c r="AEW22" s="94"/>
      <c r="AEX22" s="94"/>
      <c r="AEY22" s="94"/>
      <c r="AEZ22" s="94"/>
      <c r="AFA22" s="94"/>
      <c r="AFB22" s="94"/>
      <c r="AFC22" s="94"/>
      <c r="AFD22" s="94"/>
      <c r="AFE22" s="94"/>
      <c r="AFF22" s="94"/>
      <c r="AFG22" s="94"/>
      <c r="AFH22" s="94"/>
      <c r="AFI22" s="94"/>
      <c r="AFJ22" s="94"/>
      <c r="AFK22" s="94"/>
      <c r="AFL22" s="94"/>
      <c r="AFM22" s="94"/>
      <c r="AFN22" s="94"/>
      <c r="AFO22" s="94"/>
      <c r="AFP22" s="94"/>
      <c r="AFQ22" s="94"/>
      <c r="AFR22" s="94"/>
      <c r="AFS22" s="94"/>
      <c r="AFT22" s="94"/>
      <c r="AFU22" s="94"/>
      <c r="AFV22" s="94"/>
      <c r="AFW22" s="94"/>
      <c r="AFX22" s="94"/>
      <c r="AFY22" s="94"/>
      <c r="AFZ22" s="94"/>
      <c r="AGA22" s="94"/>
      <c r="AGB22" s="94"/>
      <c r="AGC22" s="94"/>
      <c r="AGD22" s="94"/>
      <c r="AGE22" s="94"/>
      <c r="AGF22" s="94"/>
      <c r="AGG22" s="94"/>
      <c r="AGH22" s="94"/>
      <c r="AGI22" s="94"/>
      <c r="AGJ22" s="94"/>
      <c r="AGK22" s="94"/>
      <c r="AGL22" s="94"/>
      <c r="AGM22" s="94"/>
      <c r="AGN22" s="94"/>
      <c r="AGO22" s="94"/>
      <c r="AGP22" s="94"/>
      <c r="AGQ22" s="94"/>
      <c r="AGR22" s="94"/>
      <c r="AGS22" s="94"/>
      <c r="AGT22" s="94"/>
      <c r="AGU22" s="94"/>
      <c r="AGV22" s="94"/>
      <c r="AGW22" s="94"/>
      <c r="AGX22" s="94"/>
      <c r="AGY22" s="94"/>
      <c r="AGZ22" s="94"/>
      <c r="AHA22" s="94"/>
      <c r="AHB22" s="94"/>
      <c r="AHC22" s="94"/>
      <c r="AHD22" s="94"/>
      <c r="AHE22" s="94"/>
      <c r="AHF22" s="94"/>
      <c r="AHG22" s="94"/>
      <c r="AHH22" s="94"/>
      <c r="AHI22" s="94"/>
      <c r="AHJ22" s="94"/>
      <c r="AHK22" s="94"/>
      <c r="AHL22" s="94"/>
      <c r="AHM22" s="94"/>
      <c r="AHN22" s="94"/>
      <c r="AHO22" s="94"/>
      <c r="AHP22" s="94"/>
      <c r="AHQ22" s="94"/>
      <c r="AHR22" s="94"/>
      <c r="AHS22" s="94"/>
      <c r="AHT22" s="94"/>
      <c r="AHU22" s="94"/>
      <c r="AHV22" s="94"/>
      <c r="AHW22" s="94"/>
      <c r="AHX22" s="94"/>
      <c r="AHY22" s="94"/>
      <c r="AHZ22" s="94"/>
      <c r="AIA22" s="94"/>
      <c r="AIB22" s="94"/>
      <c r="AIC22" s="94"/>
      <c r="AID22" s="94"/>
      <c r="AIE22" s="94"/>
      <c r="AIF22" s="94"/>
      <c r="AIG22" s="94"/>
      <c r="AIH22" s="94"/>
      <c r="AII22" s="94"/>
      <c r="AIJ22" s="94"/>
      <c r="AIK22" s="94"/>
      <c r="AIL22" s="94"/>
      <c r="AIM22" s="94"/>
      <c r="AIN22" s="94"/>
      <c r="AIO22" s="94"/>
      <c r="AIP22" s="94"/>
      <c r="AIQ22" s="94"/>
      <c r="AIR22" s="94"/>
      <c r="AIS22" s="94"/>
      <c r="AIT22" s="94"/>
      <c r="AIU22" s="94"/>
      <c r="AIV22" s="94"/>
      <c r="AIW22" s="94"/>
      <c r="AIX22" s="94"/>
      <c r="AIY22" s="94"/>
      <c r="AIZ22" s="94"/>
      <c r="AJA22" s="94"/>
      <c r="AJB22" s="94"/>
      <c r="AJC22" s="94"/>
      <c r="AJD22" s="94"/>
      <c r="AJE22" s="94"/>
      <c r="AJF22" s="94"/>
      <c r="AJG22" s="94"/>
      <c r="AJH22" s="94"/>
      <c r="AJI22" s="94"/>
      <c r="AJJ22" s="94"/>
      <c r="AJK22" s="94"/>
      <c r="AJL22" s="94"/>
      <c r="AJM22" s="94"/>
      <c r="AJN22" s="94"/>
      <c r="AJO22" s="94"/>
      <c r="AJP22" s="94"/>
      <c r="AJQ22" s="94"/>
      <c r="AJR22" s="94"/>
      <c r="AJS22" s="94"/>
      <c r="AJT22" s="94"/>
      <c r="AJU22" s="94"/>
      <c r="AJV22" s="94"/>
      <c r="AJW22" s="94"/>
      <c r="AJX22" s="94"/>
      <c r="AJY22" s="94"/>
      <c r="AJZ22" s="94"/>
      <c r="AKA22" s="94"/>
      <c r="AKB22" s="94"/>
      <c r="AKC22" s="94"/>
      <c r="AKD22" s="94"/>
      <c r="AKE22" s="94"/>
      <c r="AKF22" s="94"/>
      <c r="AKG22" s="94"/>
      <c r="AKH22" s="94"/>
    </row>
    <row r="23" customFormat="false" ht="12.75" hidden="false" customHeight="true" outlineLevel="0" collapsed="false">
      <c r="A23" s="100" t="s">
        <v>873</v>
      </c>
      <c r="B23" s="101" t="n">
        <v>1020</v>
      </c>
      <c r="C23" s="102" t="n">
        <f aca="false">VLOOKUP(B23,$L$3:$Q$1430,6,0)</f>
        <v>3.35</v>
      </c>
      <c r="D23" s="101" t="n">
        <v>1070</v>
      </c>
      <c r="E23" s="102" t="n">
        <f aca="false">VLOOKUP(D23,$L$3:$Q$1430,6,0)</f>
        <v>2.85</v>
      </c>
      <c r="F23" s="92"/>
      <c r="G23" s="93"/>
      <c r="H23" s="92"/>
      <c r="I23" s="93"/>
      <c r="J23" s="7"/>
      <c r="K23" s="92"/>
      <c r="L23" s="7" t="n">
        <v>21</v>
      </c>
      <c r="M23" s="7" t="s">
        <v>874</v>
      </c>
      <c r="N23" s="7" t="s">
        <v>832</v>
      </c>
      <c r="O23" s="7" t="s">
        <v>833</v>
      </c>
      <c r="P23" s="7" t="n">
        <v>300</v>
      </c>
      <c r="Q23" s="93" t="n">
        <f aca="false">P23/100</f>
        <v>3</v>
      </c>
      <c r="R23" s="7" t="n">
        <v>7</v>
      </c>
      <c r="S23" s="7" t="n">
        <v>0</v>
      </c>
      <c r="T23" s="7" t="n">
        <v>0</v>
      </c>
      <c r="U23" s="7" t="n">
        <v>0</v>
      </c>
      <c r="V23" s="7" t="n">
        <v>0</v>
      </c>
      <c r="W23" s="7" t="n">
        <v>0</v>
      </c>
      <c r="X23" s="7" t="n">
        <v>1</v>
      </c>
      <c r="Y23" s="7" t="s">
        <v>834</v>
      </c>
      <c r="Z23" s="7" t="s">
        <v>835</v>
      </c>
      <c r="AA23" s="7" t="s">
        <v>836</v>
      </c>
      <c r="AB23" s="7" t="s">
        <v>837</v>
      </c>
      <c r="AC23" s="7" t="n">
        <v>0</v>
      </c>
      <c r="AD23" s="7" t="s">
        <v>838</v>
      </c>
      <c r="AE23" s="7" t="s">
        <v>836</v>
      </c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  <c r="QU23" s="94"/>
      <c r="QV23" s="94"/>
      <c r="QW23" s="94"/>
      <c r="QX23" s="94"/>
      <c r="QY23" s="94"/>
      <c r="QZ23" s="94"/>
      <c r="RA23" s="94"/>
      <c r="RB23" s="94"/>
      <c r="RC23" s="94"/>
      <c r="RD23" s="94"/>
      <c r="RE23" s="94"/>
      <c r="RF23" s="94"/>
      <c r="RG23" s="94"/>
      <c r="RH23" s="94"/>
      <c r="RI23" s="94"/>
      <c r="RJ23" s="94"/>
      <c r="RK23" s="94"/>
      <c r="RL23" s="94"/>
      <c r="RM23" s="94"/>
      <c r="RN23" s="94"/>
      <c r="RO23" s="94"/>
      <c r="RP23" s="94"/>
      <c r="RQ23" s="94"/>
      <c r="RR23" s="94"/>
      <c r="RS23" s="94"/>
      <c r="RT23" s="94"/>
      <c r="RU23" s="94"/>
      <c r="RV23" s="94"/>
      <c r="RW23" s="94"/>
      <c r="RX23" s="94"/>
      <c r="RY23" s="94"/>
      <c r="RZ23" s="94"/>
      <c r="SA23" s="94"/>
      <c r="SB23" s="94"/>
      <c r="SC23" s="94"/>
      <c r="SD23" s="94"/>
      <c r="SE23" s="94"/>
      <c r="SF23" s="94"/>
      <c r="SG23" s="94"/>
      <c r="SH23" s="94"/>
      <c r="SI23" s="94"/>
      <c r="SJ23" s="94"/>
      <c r="SK23" s="94"/>
      <c r="SL23" s="94"/>
      <c r="SM23" s="94"/>
      <c r="SN23" s="94"/>
      <c r="SO23" s="94"/>
      <c r="SP23" s="94"/>
      <c r="SQ23" s="94"/>
      <c r="SR23" s="94"/>
      <c r="SS23" s="94"/>
      <c r="ST23" s="94"/>
      <c r="SU23" s="94"/>
      <c r="SV23" s="94"/>
      <c r="SW23" s="94"/>
      <c r="SX23" s="94"/>
      <c r="SY23" s="94"/>
      <c r="SZ23" s="94"/>
      <c r="TA23" s="94"/>
      <c r="TB23" s="94"/>
      <c r="TC23" s="94"/>
      <c r="TD23" s="94"/>
      <c r="TE23" s="94"/>
      <c r="TF23" s="94"/>
      <c r="TG23" s="94"/>
      <c r="TH23" s="94"/>
      <c r="TI23" s="94"/>
      <c r="TJ23" s="94"/>
      <c r="TK23" s="94"/>
      <c r="TL23" s="94"/>
      <c r="TM23" s="94"/>
      <c r="TN23" s="94"/>
      <c r="TO23" s="94"/>
      <c r="TP23" s="94"/>
      <c r="TQ23" s="94"/>
      <c r="TR23" s="94"/>
      <c r="TS23" s="94"/>
      <c r="TT23" s="94"/>
      <c r="TU23" s="94"/>
      <c r="TV23" s="94"/>
      <c r="TW23" s="94"/>
      <c r="TX23" s="94"/>
      <c r="TY23" s="94"/>
      <c r="TZ23" s="94"/>
      <c r="UA23" s="94"/>
      <c r="UB23" s="94"/>
      <c r="UC23" s="94"/>
      <c r="UD23" s="94"/>
      <c r="UE23" s="94"/>
      <c r="UF23" s="94"/>
      <c r="UG23" s="94"/>
      <c r="UH23" s="94"/>
      <c r="UI23" s="94"/>
      <c r="UJ23" s="94"/>
      <c r="UK23" s="94"/>
      <c r="UL23" s="94"/>
      <c r="UM23" s="94"/>
      <c r="UN23" s="94"/>
      <c r="UO23" s="94"/>
      <c r="UP23" s="94"/>
      <c r="UQ23" s="94"/>
      <c r="UR23" s="94"/>
      <c r="US23" s="94"/>
      <c r="UT23" s="94"/>
      <c r="UU23" s="94"/>
      <c r="UV23" s="94"/>
      <c r="UW23" s="94"/>
      <c r="UX23" s="94"/>
      <c r="UY23" s="94"/>
      <c r="UZ23" s="94"/>
      <c r="VA23" s="94"/>
      <c r="VB23" s="94"/>
      <c r="VC23" s="94"/>
      <c r="VD23" s="94"/>
      <c r="VE23" s="94"/>
      <c r="VF23" s="94"/>
      <c r="VG23" s="94"/>
      <c r="VH23" s="94"/>
      <c r="VI23" s="94"/>
      <c r="VJ23" s="94"/>
      <c r="VK23" s="94"/>
      <c r="VL23" s="94"/>
      <c r="VM23" s="94"/>
      <c r="VN23" s="94"/>
      <c r="VO23" s="94"/>
      <c r="VP23" s="94"/>
      <c r="VQ23" s="94"/>
      <c r="VR23" s="94"/>
      <c r="VS23" s="94"/>
      <c r="VT23" s="94"/>
      <c r="VU23" s="94"/>
      <c r="VV23" s="94"/>
      <c r="VW23" s="94"/>
      <c r="VX23" s="94"/>
      <c r="VY23" s="94"/>
      <c r="VZ23" s="94"/>
      <c r="WA23" s="94"/>
      <c r="WB23" s="94"/>
      <c r="WC23" s="94"/>
      <c r="WD23" s="94"/>
      <c r="WE23" s="94"/>
      <c r="WF23" s="94"/>
      <c r="WG23" s="94"/>
      <c r="WH23" s="94"/>
      <c r="WI23" s="94"/>
      <c r="WJ23" s="94"/>
      <c r="WK23" s="94"/>
      <c r="WL23" s="94"/>
      <c r="WM23" s="94"/>
      <c r="WN23" s="94"/>
      <c r="WO23" s="94"/>
      <c r="WP23" s="94"/>
      <c r="WQ23" s="94"/>
      <c r="WR23" s="94"/>
      <c r="WS23" s="94"/>
      <c r="WT23" s="94"/>
      <c r="WU23" s="94"/>
      <c r="WV23" s="94"/>
      <c r="WW23" s="94"/>
      <c r="WX23" s="94"/>
      <c r="WY23" s="94"/>
      <c r="WZ23" s="94"/>
      <c r="XA23" s="94"/>
      <c r="XB23" s="94"/>
      <c r="XC23" s="94"/>
      <c r="XD23" s="94"/>
      <c r="XE23" s="94"/>
      <c r="XF23" s="94"/>
      <c r="XG23" s="94"/>
      <c r="XH23" s="94"/>
      <c r="XI23" s="94"/>
      <c r="XJ23" s="94"/>
      <c r="XK23" s="94"/>
      <c r="XL23" s="94"/>
      <c r="XM23" s="94"/>
      <c r="XN23" s="94"/>
      <c r="XO23" s="94"/>
      <c r="XP23" s="94"/>
      <c r="XQ23" s="94"/>
      <c r="XR23" s="94"/>
      <c r="XS23" s="94"/>
      <c r="XT23" s="94"/>
      <c r="XU23" s="94"/>
      <c r="XV23" s="94"/>
      <c r="XW23" s="94"/>
      <c r="XX23" s="94"/>
      <c r="XY23" s="94"/>
      <c r="XZ23" s="94"/>
      <c r="YA23" s="94"/>
      <c r="YB23" s="94"/>
      <c r="YC23" s="94"/>
      <c r="YD23" s="94"/>
      <c r="YE23" s="94"/>
      <c r="YF23" s="94"/>
      <c r="YG23" s="94"/>
      <c r="YH23" s="94"/>
      <c r="YI23" s="94"/>
      <c r="YJ23" s="94"/>
      <c r="YK23" s="94"/>
      <c r="YL23" s="94"/>
      <c r="YM23" s="94"/>
      <c r="YN23" s="94"/>
      <c r="YO23" s="94"/>
      <c r="YP23" s="94"/>
      <c r="YQ23" s="94"/>
      <c r="YR23" s="94"/>
      <c r="YS23" s="94"/>
      <c r="YT23" s="94"/>
      <c r="YU23" s="94"/>
      <c r="YV23" s="94"/>
      <c r="YW23" s="94"/>
      <c r="YX23" s="94"/>
      <c r="YY23" s="94"/>
      <c r="YZ23" s="94"/>
      <c r="ZA23" s="94"/>
      <c r="ZB23" s="94"/>
      <c r="ZC23" s="94"/>
      <c r="ZD23" s="94"/>
      <c r="ZE23" s="94"/>
      <c r="ZF23" s="94"/>
      <c r="ZG23" s="94"/>
      <c r="ZH23" s="94"/>
      <c r="ZI23" s="94"/>
      <c r="ZJ23" s="94"/>
      <c r="ZK23" s="94"/>
      <c r="ZL23" s="94"/>
      <c r="ZM23" s="94"/>
      <c r="ZN23" s="94"/>
      <c r="ZO23" s="94"/>
      <c r="ZP23" s="94"/>
      <c r="ZQ23" s="94"/>
      <c r="ZR23" s="94"/>
      <c r="ZS23" s="94"/>
      <c r="ZT23" s="94"/>
      <c r="ZU23" s="94"/>
      <c r="ZV23" s="94"/>
      <c r="ZW23" s="94"/>
      <c r="ZX23" s="94"/>
      <c r="ZY23" s="94"/>
      <c r="ZZ23" s="94"/>
      <c r="AAA23" s="94"/>
      <c r="AAB23" s="94"/>
      <c r="AAC23" s="94"/>
      <c r="AAD23" s="94"/>
      <c r="AAE23" s="94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  <c r="AAP23" s="94"/>
      <c r="AAQ23" s="94"/>
      <c r="AAR23" s="94"/>
      <c r="AAS23" s="94"/>
      <c r="AAT23" s="94"/>
      <c r="AAU23" s="94"/>
      <c r="AAV23" s="94"/>
      <c r="AAW23" s="94"/>
      <c r="AAX23" s="94"/>
      <c r="AAY23" s="94"/>
      <c r="AAZ23" s="94"/>
      <c r="ABA23" s="94"/>
      <c r="ABB23" s="94"/>
      <c r="ABC23" s="94"/>
      <c r="ABD23" s="94"/>
      <c r="ABE23" s="94"/>
      <c r="ABF23" s="94"/>
      <c r="ABG23" s="94"/>
      <c r="ABH23" s="94"/>
      <c r="ABI23" s="94"/>
      <c r="ABJ23" s="94"/>
      <c r="ABK23" s="94"/>
      <c r="ABL23" s="94"/>
      <c r="ABM23" s="94"/>
      <c r="ABN23" s="94"/>
      <c r="ABO23" s="94"/>
      <c r="ABP23" s="94"/>
      <c r="ABQ23" s="94"/>
      <c r="ABR23" s="94"/>
      <c r="ABS23" s="94"/>
      <c r="ABT23" s="94"/>
      <c r="ABU23" s="94"/>
      <c r="ABV23" s="94"/>
      <c r="ABW23" s="94"/>
      <c r="ABX23" s="94"/>
      <c r="ABY23" s="94"/>
      <c r="ABZ23" s="94"/>
      <c r="ACA23" s="94"/>
      <c r="ACB23" s="94"/>
      <c r="ACC23" s="94"/>
      <c r="ACD23" s="94"/>
      <c r="ACE23" s="94"/>
      <c r="ACF23" s="94"/>
      <c r="ACG23" s="94"/>
      <c r="ACH23" s="94"/>
      <c r="ACI23" s="94"/>
      <c r="ACJ23" s="94"/>
      <c r="ACK23" s="94"/>
      <c r="ACL23" s="94"/>
      <c r="ACM23" s="94"/>
      <c r="ACN23" s="94"/>
      <c r="ACO23" s="94"/>
      <c r="ACP23" s="94"/>
      <c r="ACQ23" s="94"/>
      <c r="ACR23" s="94"/>
      <c r="ACS23" s="94"/>
      <c r="ACT23" s="94"/>
      <c r="ACU23" s="94"/>
      <c r="ACV23" s="94"/>
      <c r="ACW23" s="94"/>
      <c r="ACX23" s="94"/>
      <c r="ACY23" s="94"/>
      <c r="ACZ23" s="94"/>
      <c r="ADA23" s="94"/>
      <c r="ADB23" s="94"/>
      <c r="ADC23" s="94"/>
      <c r="ADD23" s="94"/>
      <c r="ADE23" s="94"/>
      <c r="ADF23" s="94"/>
      <c r="ADG23" s="94"/>
      <c r="ADH23" s="94"/>
      <c r="ADI23" s="94"/>
      <c r="ADJ23" s="94"/>
      <c r="ADK23" s="94"/>
      <c r="ADL23" s="94"/>
      <c r="ADM23" s="94"/>
      <c r="ADN23" s="94"/>
      <c r="ADO23" s="94"/>
      <c r="ADP23" s="94"/>
      <c r="ADQ23" s="94"/>
      <c r="ADR23" s="94"/>
      <c r="ADS23" s="94"/>
      <c r="ADT23" s="94"/>
      <c r="ADU23" s="94"/>
      <c r="ADV23" s="94"/>
      <c r="ADW23" s="94"/>
      <c r="ADX23" s="94"/>
      <c r="ADY23" s="94"/>
      <c r="ADZ23" s="94"/>
      <c r="AEA23" s="94"/>
      <c r="AEB23" s="94"/>
      <c r="AEC23" s="94"/>
      <c r="AED23" s="94"/>
      <c r="AEE23" s="94"/>
      <c r="AEF23" s="94"/>
      <c r="AEG23" s="94"/>
      <c r="AEH23" s="94"/>
      <c r="AEI23" s="94"/>
      <c r="AEJ23" s="94"/>
      <c r="AEK23" s="94"/>
      <c r="AEL23" s="94"/>
      <c r="AEM23" s="94"/>
      <c r="AEN23" s="94"/>
      <c r="AEO23" s="94"/>
      <c r="AEP23" s="94"/>
      <c r="AEQ23" s="94"/>
      <c r="AER23" s="94"/>
      <c r="AES23" s="94"/>
      <c r="AET23" s="94"/>
      <c r="AEU23" s="94"/>
      <c r="AEV23" s="94"/>
      <c r="AEW23" s="94"/>
      <c r="AEX23" s="94"/>
      <c r="AEY23" s="94"/>
      <c r="AEZ23" s="94"/>
      <c r="AFA23" s="94"/>
      <c r="AFB23" s="94"/>
      <c r="AFC23" s="94"/>
      <c r="AFD23" s="94"/>
      <c r="AFE23" s="94"/>
      <c r="AFF23" s="94"/>
      <c r="AFG23" s="94"/>
      <c r="AFH23" s="94"/>
      <c r="AFI23" s="94"/>
      <c r="AFJ23" s="94"/>
      <c r="AFK23" s="94"/>
      <c r="AFL23" s="94"/>
      <c r="AFM23" s="94"/>
      <c r="AFN23" s="94"/>
      <c r="AFO23" s="94"/>
      <c r="AFP23" s="94"/>
      <c r="AFQ23" s="94"/>
      <c r="AFR23" s="94"/>
      <c r="AFS23" s="94"/>
      <c r="AFT23" s="94"/>
      <c r="AFU23" s="94"/>
      <c r="AFV23" s="94"/>
      <c r="AFW23" s="94"/>
      <c r="AFX23" s="94"/>
      <c r="AFY23" s="94"/>
      <c r="AFZ23" s="94"/>
      <c r="AGA23" s="94"/>
      <c r="AGB23" s="94"/>
      <c r="AGC23" s="94"/>
      <c r="AGD23" s="94"/>
      <c r="AGE23" s="94"/>
      <c r="AGF23" s="94"/>
      <c r="AGG23" s="94"/>
      <c r="AGH23" s="94"/>
      <c r="AGI23" s="94"/>
      <c r="AGJ23" s="94"/>
      <c r="AGK23" s="94"/>
      <c r="AGL23" s="94"/>
      <c r="AGM23" s="94"/>
      <c r="AGN23" s="94"/>
      <c r="AGO23" s="94"/>
      <c r="AGP23" s="94"/>
      <c r="AGQ23" s="94"/>
      <c r="AGR23" s="94"/>
      <c r="AGS23" s="94"/>
      <c r="AGT23" s="94"/>
      <c r="AGU23" s="94"/>
      <c r="AGV23" s="94"/>
      <c r="AGW23" s="94"/>
      <c r="AGX23" s="94"/>
      <c r="AGY23" s="94"/>
      <c r="AGZ23" s="94"/>
      <c r="AHA23" s="94"/>
      <c r="AHB23" s="94"/>
      <c r="AHC23" s="94"/>
      <c r="AHD23" s="94"/>
      <c r="AHE23" s="94"/>
      <c r="AHF23" s="94"/>
      <c r="AHG23" s="94"/>
      <c r="AHH23" s="94"/>
      <c r="AHI23" s="94"/>
      <c r="AHJ23" s="94"/>
      <c r="AHK23" s="94"/>
      <c r="AHL23" s="94"/>
      <c r="AHM23" s="94"/>
      <c r="AHN23" s="94"/>
      <c r="AHO23" s="94"/>
      <c r="AHP23" s="94"/>
      <c r="AHQ23" s="94"/>
      <c r="AHR23" s="94"/>
      <c r="AHS23" s="94"/>
      <c r="AHT23" s="94"/>
      <c r="AHU23" s="94"/>
      <c r="AHV23" s="94"/>
      <c r="AHW23" s="94"/>
      <c r="AHX23" s="94"/>
      <c r="AHY23" s="94"/>
      <c r="AHZ23" s="94"/>
      <c r="AIA23" s="94"/>
      <c r="AIB23" s="94"/>
      <c r="AIC23" s="94"/>
      <c r="AID23" s="94"/>
      <c r="AIE23" s="94"/>
      <c r="AIF23" s="94"/>
      <c r="AIG23" s="94"/>
      <c r="AIH23" s="94"/>
      <c r="AII23" s="94"/>
      <c r="AIJ23" s="94"/>
      <c r="AIK23" s="94"/>
      <c r="AIL23" s="94"/>
      <c r="AIM23" s="94"/>
      <c r="AIN23" s="94"/>
      <c r="AIO23" s="94"/>
      <c r="AIP23" s="94"/>
      <c r="AIQ23" s="94"/>
      <c r="AIR23" s="94"/>
      <c r="AIS23" s="94"/>
      <c r="AIT23" s="94"/>
      <c r="AIU23" s="94"/>
      <c r="AIV23" s="94"/>
      <c r="AIW23" s="94"/>
      <c r="AIX23" s="94"/>
      <c r="AIY23" s="94"/>
      <c r="AIZ23" s="94"/>
      <c r="AJA23" s="94"/>
      <c r="AJB23" s="94"/>
      <c r="AJC23" s="94"/>
      <c r="AJD23" s="94"/>
      <c r="AJE23" s="94"/>
      <c r="AJF23" s="94"/>
      <c r="AJG23" s="94"/>
      <c r="AJH23" s="94"/>
      <c r="AJI23" s="94"/>
      <c r="AJJ23" s="94"/>
      <c r="AJK23" s="94"/>
      <c r="AJL23" s="94"/>
      <c r="AJM23" s="94"/>
      <c r="AJN23" s="94"/>
      <c r="AJO23" s="94"/>
      <c r="AJP23" s="94"/>
      <c r="AJQ23" s="94"/>
      <c r="AJR23" s="94"/>
      <c r="AJS23" s="94"/>
      <c r="AJT23" s="94"/>
      <c r="AJU23" s="94"/>
      <c r="AJV23" s="94"/>
      <c r="AJW23" s="94"/>
      <c r="AJX23" s="94"/>
      <c r="AJY23" s="94"/>
      <c r="AJZ23" s="94"/>
      <c r="AKA23" s="94"/>
      <c r="AKB23" s="94"/>
      <c r="AKC23" s="94"/>
      <c r="AKD23" s="94"/>
      <c r="AKE23" s="94"/>
      <c r="AKF23" s="94"/>
      <c r="AKG23" s="94"/>
      <c r="AKH23" s="94"/>
    </row>
    <row r="24" customFormat="false" ht="12.75" hidden="false" customHeight="true" outlineLevel="0" collapsed="false">
      <c r="A24" s="100" t="s">
        <v>875</v>
      </c>
      <c r="B24" s="101" t="n">
        <v>1106</v>
      </c>
      <c r="C24" s="102" t="n">
        <f aca="false">VLOOKUP(B24,$L$3:$Q$1430,6,0)</f>
        <v>3.75</v>
      </c>
      <c r="D24" s="101" t="n">
        <v>1156</v>
      </c>
      <c r="E24" s="102" t="n">
        <f aca="false">VLOOKUP(D24,$L$3:$Q$1430,6,0)</f>
        <v>3.6</v>
      </c>
      <c r="F24" s="92"/>
      <c r="G24" s="93"/>
      <c r="H24" s="92"/>
      <c r="I24" s="93"/>
      <c r="J24" s="7"/>
      <c r="K24" s="92"/>
      <c r="L24" s="7" t="n">
        <v>22</v>
      </c>
      <c r="M24" s="7" t="s">
        <v>876</v>
      </c>
      <c r="N24" s="7" t="s">
        <v>832</v>
      </c>
      <c r="O24" s="7" t="s">
        <v>833</v>
      </c>
      <c r="P24" s="7" t="n">
        <v>230</v>
      </c>
      <c r="Q24" s="93" t="n">
        <f aca="false">P24/100</f>
        <v>2.3</v>
      </c>
      <c r="R24" s="7" t="n">
        <v>7</v>
      </c>
      <c r="S24" s="7" t="n">
        <v>0</v>
      </c>
      <c r="T24" s="7" t="n">
        <v>0</v>
      </c>
      <c r="U24" s="7" t="n">
        <v>0</v>
      </c>
      <c r="V24" s="7" t="n">
        <v>0</v>
      </c>
      <c r="W24" s="7" t="n">
        <v>0</v>
      </c>
      <c r="X24" s="7" t="n">
        <v>1</v>
      </c>
      <c r="Y24" s="7" t="s">
        <v>834</v>
      </c>
      <c r="Z24" s="7" t="s">
        <v>835</v>
      </c>
      <c r="AA24" s="7" t="s">
        <v>836</v>
      </c>
      <c r="AB24" s="7" t="s">
        <v>837</v>
      </c>
      <c r="AC24" s="7" t="n">
        <v>0</v>
      </c>
      <c r="AD24" s="7" t="s">
        <v>838</v>
      </c>
      <c r="AE24" s="7" t="s">
        <v>836</v>
      </c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  <c r="LC24" s="94"/>
      <c r="LD24" s="94"/>
      <c r="LE24" s="94"/>
      <c r="LF24" s="94"/>
      <c r="LG24" s="94"/>
      <c r="LH24" s="94"/>
      <c r="LI24" s="94"/>
      <c r="LJ24" s="94"/>
      <c r="LK24" s="94"/>
      <c r="LL24" s="94"/>
      <c r="LM24" s="94"/>
      <c r="LN24" s="94"/>
      <c r="LO24" s="94"/>
      <c r="LP24" s="94"/>
      <c r="LQ24" s="94"/>
      <c r="LR24" s="94"/>
      <c r="LS24" s="94"/>
      <c r="LT24" s="94"/>
      <c r="LU24" s="94"/>
      <c r="LV24" s="94"/>
      <c r="LW24" s="94"/>
      <c r="LX24" s="94"/>
      <c r="LY24" s="94"/>
      <c r="LZ24" s="94"/>
      <c r="MA24" s="94"/>
      <c r="MB24" s="94"/>
      <c r="MC24" s="94"/>
      <c r="MD24" s="94"/>
      <c r="ME24" s="94"/>
      <c r="MF24" s="94"/>
      <c r="MG24" s="94"/>
      <c r="MH24" s="94"/>
      <c r="MI24" s="94"/>
      <c r="MJ24" s="94"/>
      <c r="MK24" s="94"/>
      <c r="ML24" s="94"/>
      <c r="MM24" s="94"/>
      <c r="MN24" s="94"/>
      <c r="MO24" s="94"/>
      <c r="MP24" s="94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4"/>
      <c r="OP24" s="94"/>
      <c r="OQ24" s="94"/>
      <c r="OR24" s="94"/>
      <c r="OS24" s="94"/>
      <c r="OT24" s="94"/>
      <c r="OU24" s="94"/>
      <c r="OV24" s="94"/>
      <c r="OW24" s="94"/>
      <c r="OX24" s="94"/>
      <c r="OY24" s="94"/>
      <c r="OZ24" s="94"/>
      <c r="PA24" s="94"/>
      <c r="PB24" s="94"/>
      <c r="PC24" s="94"/>
      <c r="PD24" s="94"/>
      <c r="PE24" s="94"/>
      <c r="PF24" s="94"/>
      <c r="PG24" s="94"/>
      <c r="PH24" s="94"/>
      <c r="PI24" s="94"/>
      <c r="PJ24" s="94"/>
      <c r="PK24" s="94"/>
      <c r="PL24" s="94"/>
      <c r="PM24" s="94"/>
      <c r="PN24" s="94"/>
      <c r="PO24" s="94"/>
      <c r="PP24" s="94"/>
      <c r="PQ24" s="94"/>
      <c r="PR24" s="94"/>
      <c r="PS24" s="94"/>
      <c r="PT24" s="94"/>
      <c r="PU24" s="94"/>
      <c r="PV24" s="94"/>
      <c r="PW24" s="94"/>
      <c r="PX24" s="94"/>
      <c r="PY24" s="94"/>
      <c r="PZ24" s="94"/>
      <c r="QA24" s="94"/>
      <c r="QB24" s="94"/>
      <c r="QC24" s="94"/>
      <c r="QD24" s="94"/>
      <c r="QE24" s="94"/>
      <c r="QF24" s="94"/>
      <c r="QG24" s="94"/>
      <c r="QH24" s="94"/>
      <c r="QI24" s="94"/>
      <c r="QJ24" s="94"/>
      <c r="QK24" s="94"/>
      <c r="QL24" s="94"/>
      <c r="QM24" s="94"/>
      <c r="QN24" s="94"/>
      <c r="QO24" s="94"/>
      <c r="QP24" s="94"/>
      <c r="QQ24" s="94"/>
      <c r="QR24" s="94"/>
      <c r="QS24" s="94"/>
      <c r="QT24" s="94"/>
      <c r="QU24" s="94"/>
      <c r="QV24" s="94"/>
      <c r="QW24" s="94"/>
      <c r="QX24" s="94"/>
      <c r="QY24" s="94"/>
      <c r="QZ24" s="94"/>
      <c r="RA24" s="94"/>
      <c r="RB24" s="94"/>
      <c r="RC24" s="94"/>
      <c r="RD24" s="94"/>
      <c r="RE24" s="94"/>
      <c r="RF24" s="94"/>
      <c r="RG24" s="94"/>
      <c r="RH24" s="94"/>
      <c r="RI24" s="94"/>
      <c r="RJ24" s="94"/>
      <c r="RK24" s="94"/>
      <c r="RL24" s="94"/>
      <c r="RM24" s="94"/>
      <c r="RN24" s="94"/>
      <c r="RO24" s="94"/>
      <c r="RP24" s="94"/>
      <c r="RQ24" s="94"/>
      <c r="RR24" s="94"/>
      <c r="RS24" s="94"/>
      <c r="RT24" s="94"/>
      <c r="RU24" s="94"/>
      <c r="RV24" s="94"/>
      <c r="RW24" s="94"/>
      <c r="RX24" s="94"/>
      <c r="RY24" s="94"/>
      <c r="RZ24" s="94"/>
      <c r="SA24" s="94"/>
      <c r="SB24" s="94"/>
      <c r="SC24" s="94"/>
      <c r="SD24" s="94"/>
      <c r="SE24" s="94"/>
      <c r="SF24" s="94"/>
      <c r="SG24" s="94"/>
      <c r="SH24" s="94"/>
      <c r="SI24" s="94"/>
      <c r="SJ24" s="94"/>
      <c r="SK24" s="94"/>
      <c r="SL24" s="94"/>
      <c r="SM24" s="94"/>
      <c r="SN24" s="94"/>
      <c r="SO24" s="94"/>
      <c r="SP24" s="94"/>
      <c r="SQ24" s="94"/>
      <c r="SR24" s="94"/>
      <c r="SS24" s="94"/>
      <c r="ST24" s="94"/>
      <c r="SU24" s="94"/>
      <c r="SV24" s="94"/>
      <c r="SW24" s="94"/>
      <c r="SX24" s="94"/>
      <c r="SY24" s="94"/>
      <c r="SZ24" s="94"/>
      <c r="TA24" s="94"/>
      <c r="TB24" s="94"/>
      <c r="TC24" s="94"/>
      <c r="TD24" s="94"/>
      <c r="TE24" s="94"/>
      <c r="TF24" s="94"/>
      <c r="TG24" s="94"/>
      <c r="TH24" s="94"/>
      <c r="TI24" s="94"/>
      <c r="TJ24" s="94"/>
      <c r="TK24" s="94"/>
      <c r="TL24" s="94"/>
      <c r="TM24" s="94"/>
      <c r="TN24" s="94"/>
      <c r="TO24" s="94"/>
      <c r="TP24" s="94"/>
      <c r="TQ24" s="94"/>
      <c r="TR24" s="94"/>
      <c r="TS24" s="94"/>
      <c r="TT24" s="94"/>
      <c r="TU24" s="94"/>
      <c r="TV24" s="94"/>
      <c r="TW24" s="94"/>
      <c r="TX24" s="94"/>
      <c r="TY24" s="94"/>
      <c r="TZ24" s="94"/>
      <c r="UA24" s="94"/>
      <c r="UB24" s="94"/>
      <c r="UC24" s="94"/>
      <c r="UD24" s="94"/>
      <c r="UE24" s="94"/>
      <c r="UF24" s="94"/>
      <c r="UG24" s="94"/>
      <c r="UH24" s="94"/>
      <c r="UI24" s="94"/>
      <c r="UJ24" s="94"/>
      <c r="UK24" s="94"/>
      <c r="UL24" s="94"/>
      <c r="UM24" s="94"/>
      <c r="UN24" s="94"/>
      <c r="UO24" s="94"/>
      <c r="UP24" s="94"/>
      <c r="UQ24" s="94"/>
      <c r="UR24" s="94"/>
      <c r="US24" s="94"/>
      <c r="UT24" s="94"/>
      <c r="UU24" s="94"/>
      <c r="UV24" s="94"/>
      <c r="UW24" s="94"/>
      <c r="UX24" s="94"/>
      <c r="UY24" s="94"/>
      <c r="UZ24" s="94"/>
      <c r="VA24" s="94"/>
      <c r="VB24" s="94"/>
      <c r="VC24" s="94"/>
      <c r="VD24" s="94"/>
      <c r="VE24" s="94"/>
      <c r="VF24" s="94"/>
      <c r="VG24" s="94"/>
      <c r="VH24" s="94"/>
      <c r="VI24" s="94"/>
      <c r="VJ24" s="94"/>
      <c r="VK24" s="94"/>
      <c r="VL24" s="94"/>
      <c r="VM24" s="94"/>
      <c r="VN24" s="94"/>
      <c r="VO24" s="94"/>
      <c r="VP24" s="94"/>
      <c r="VQ24" s="94"/>
      <c r="VR24" s="94"/>
      <c r="VS24" s="94"/>
      <c r="VT24" s="94"/>
      <c r="VU24" s="94"/>
      <c r="VV24" s="94"/>
      <c r="VW24" s="94"/>
      <c r="VX24" s="94"/>
      <c r="VY24" s="94"/>
      <c r="VZ24" s="94"/>
      <c r="WA24" s="94"/>
      <c r="WB24" s="94"/>
      <c r="WC24" s="94"/>
      <c r="WD24" s="94"/>
      <c r="WE24" s="94"/>
      <c r="WF24" s="94"/>
      <c r="WG24" s="94"/>
      <c r="WH24" s="94"/>
      <c r="WI24" s="94"/>
      <c r="WJ24" s="94"/>
      <c r="WK24" s="94"/>
      <c r="WL24" s="94"/>
      <c r="WM24" s="94"/>
      <c r="WN24" s="94"/>
      <c r="WO24" s="94"/>
      <c r="WP24" s="94"/>
      <c r="WQ24" s="94"/>
      <c r="WR24" s="94"/>
      <c r="WS24" s="94"/>
      <c r="WT24" s="94"/>
      <c r="WU24" s="94"/>
      <c r="WV24" s="94"/>
      <c r="WW24" s="94"/>
      <c r="WX24" s="94"/>
      <c r="WY24" s="94"/>
      <c r="WZ24" s="94"/>
      <c r="XA24" s="94"/>
      <c r="XB24" s="94"/>
      <c r="XC24" s="94"/>
      <c r="XD24" s="94"/>
      <c r="XE24" s="94"/>
      <c r="XF24" s="94"/>
      <c r="XG24" s="94"/>
      <c r="XH24" s="94"/>
      <c r="XI24" s="94"/>
      <c r="XJ24" s="94"/>
      <c r="XK24" s="94"/>
      <c r="XL24" s="94"/>
      <c r="XM24" s="94"/>
      <c r="XN24" s="94"/>
      <c r="XO24" s="94"/>
      <c r="XP24" s="94"/>
      <c r="XQ24" s="94"/>
      <c r="XR24" s="94"/>
      <c r="XS24" s="94"/>
      <c r="XT24" s="94"/>
      <c r="XU24" s="94"/>
      <c r="XV24" s="94"/>
      <c r="XW24" s="94"/>
      <c r="XX24" s="94"/>
      <c r="XY24" s="94"/>
      <c r="XZ24" s="94"/>
      <c r="YA24" s="94"/>
      <c r="YB24" s="94"/>
      <c r="YC24" s="94"/>
      <c r="YD24" s="94"/>
      <c r="YE24" s="94"/>
      <c r="YF24" s="94"/>
      <c r="YG24" s="94"/>
      <c r="YH24" s="94"/>
      <c r="YI24" s="94"/>
      <c r="YJ24" s="94"/>
      <c r="YK24" s="94"/>
      <c r="YL24" s="94"/>
      <c r="YM24" s="94"/>
      <c r="YN24" s="94"/>
      <c r="YO24" s="94"/>
      <c r="YP24" s="94"/>
      <c r="YQ24" s="94"/>
      <c r="YR24" s="94"/>
      <c r="YS24" s="94"/>
      <c r="YT24" s="94"/>
      <c r="YU24" s="94"/>
      <c r="YV24" s="94"/>
      <c r="YW24" s="94"/>
      <c r="YX24" s="94"/>
      <c r="YY24" s="94"/>
      <c r="YZ24" s="94"/>
      <c r="ZA24" s="94"/>
      <c r="ZB24" s="94"/>
      <c r="ZC24" s="94"/>
      <c r="ZD24" s="94"/>
      <c r="ZE24" s="94"/>
      <c r="ZF24" s="94"/>
      <c r="ZG24" s="94"/>
      <c r="ZH24" s="94"/>
      <c r="ZI24" s="94"/>
      <c r="ZJ24" s="94"/>
      <c r="ZK24" s="94"/>
      <c r="ZL24" s="94"/>
      <c r="ZM24" s="94"/>
      <c r="ZN24" s="94"/>
      <c r="ZO24" s="94"/>
      <c r="ZP24" s="94"/>
      <c r="ZQ24" s="94"/>
      <c r="ZR24" s="94"/>
      <c r="ZS24" s="94"/>
      <c r="ZT24" s="94"/>
      <c r="ZU24" s="94"/>
      <c r="ZV24" s="94"/>
      <c r="ZW24" s="94"/>
      <c r="ZX24" s="94"/>
      <c r="ZY24" s="94"/>
      <c r="ZZ24" s="94"/>
      <c r="AAA24" s="94"/>
      <c r="AAB24" s="94"/>
      <c r="AAC24" s="94"/>
      <c r="AAD24" s="94"/>
      <c r="AAE24" s="94"/>
      <c r="AAF24" s="94"/>
      <c r="AAG24" s="94"/>
      <c r="AAH24" s="94"/>
      <c r="AAI24" s="94"/>
      <c r="AAJ24" s="94"/>
      <c r="AAK24" s="94"/>
      <c r="AAL24" s="94"/>
      <c r="AAM24" s="94"/>
      <c r="AAN24" s="94"/>
      <c r="AAO24" s="94"/>
      <c r="AAP24" s="94"/>
      <c r="AAQ24" s="94"/>
      <c r="AAR24" s="94"/>
      <c r="AAS24" s="94"/>
      <c r="AAT24" s="94"/>
      <c r="AAU24" s="94"/>
      <c r="AAV24" s="94"/>
      <c r="AAW24" s="94"/>
      <c r="AAX24" s="94"/>
      <c r="AAY24" s="94"/>
      <c r="AAZ24" s="94"/>
      <c r="ABA24" s="94"/>
      <c r="ABB24" s="94"/>
      <c r="ABC24" s="94"/>
      <c r="ABD24" s="94"/>
      <c r="ABE24" s="94"/>
      <c r="ABF24" s="94"/>
      <c r="ABG24" s="94"/>
      <c r="ABH24" s="94"/>
      <c r="ABI24" s="94"/>
      <c r="ABJ24" s="94"/>
      <c r="ABK24" s="94"/>
      <c r="ABL24" s="94"/>
      <c r="ABM24" s="94"/>
      <c r="ABN24" s="94"/>
      <c r="ABO24" s="94"/>
      <c r="ABP24" s="94"/>
      <c r="ABQ24" s="94"/>
      <c r="ABR24" s="94"/>
      <c r="ABS24" s="94"/>
      <c r="ABT24" s="94"/>
      <c r="ABU24" s="94"/>
      <c r="ABV24" s="94"/>
      <c r="ABW24" s="94"/>
      <c r="ABX24" s="94"/>
      <c r="ABY24" s="94"/>
      <c r="ABZ24" s="94"/>
      <c r="ACA24" s="94"/>
      <c r="ACB24" s="94"/>
      <c r="ACC24" s="94"/>
      <c r="ACD24" s="94"/>
      <c r="ACE24" s="94"/>
      <c r="ACF24" s="94"/>
      <c r="ACG24" s="94"/>
      <c r="ACH24" s="94"/>
      <c r="ACI24" s="94"/>
      <c r="ACJ24" s="94"/>
      <c r="ACK24" s="94"/>
      <c r="ACL24" s="94"/>
      <c r="ACM24" s="94"/>
      <c r="ACN24" s="94"/>
      <c r="ACO24" s="94"/>
      <c r="ACP24" s="94"/>
      <c r="ACQ24" s="94"/>
      <c r="ACR24" s="94"/>
      <c r="ACS24" s="94"/>
      <c r="ACT24" s="94"/>
      <c r="ACU24" s="94"/>
      <c r="ACV24" s="94"/>
      <c r="ACW24" s="94"/>
      <c r="ACX24" s="94"/>
      <c r="ACY24" s="94"/>
      <c r="ACZ24" s="94"/>
      <c r="ADA24" s="94"/>
      <c r="ADB24" s="94"/>
      <c r="ADC24" s="94"/>
      <c r="ADD24" s="94"/>
      <c r="ADE24" s="94"/>
      <c r="ADF24" s="94"/>
      <c r="ADG24" s="94"/>
      <c r="ADH24" s="94"/>
      <c r="ADI24" s="94"/>
      <c r="ADJ24" s="94"/>
      <c r="ADK24" s="94"/>
      <c r="ADL24" s="94"/>
      <c r="ADM24" s="94"/>
      <c r="ADN24" s="94"/>
      <c r="ADO24" s="94"/>
      <c r="ADP24" s="94"/>
      <c r="ADQ24" s="94"/>
      <c r="ADR24" s="94"/>
      <c r="ADS24" s="94"/>
      <c r="ADT24" s="94"/>
      <c r="ADU24" s="94"/>
      <c r="ADV24" s="94"/>
      <c r="ADW24" s="94"/>
      <c r="ADX24" s="94"/>
      <c r="ADY24" s="94"/>
      <c r="ADZ24" s="94"/>
      <c r="AEA24" s="94"/>
      <c r="AEB24" s="94"/>
      <c r="AEC24" s="94"/>
      <c r="AED24" s="94"/>
      <c r="AEE24" s="94"/>
      <c r="AEF24" s="94"/>
      <c r="AEG24" s="94"/>
      <c r="AEH24" s="94"/>
      <c r="AEI24" s="94"/>
      <c r="AEJ24" s="94"/>
      <c r="AEK24" s="94"/>
      <c r="AEL24" s="94"/>
      <c r="AEM24" s="94"/>
      <c r="AEN24" s="94"/>
      <c r="AEO24" s="94"/>
      <c r="AEP24" s="94"/>
      <c r="AEQ24" s="94"/>
      <c r="AER24" s="94"/>
      <c r="AES24" s="94"/>
      <c r="AET24" s="94"/>
      <c r="AEU24" s="94"/>
      <c r="AEV24" s="94"/>
      <c r="AEW24" s="94"/>
      <c r="AEX24" s="94"/>
      <c r="AEY24" s="94"/>
      <c r="AEZ24" s="94"/>
      <c r="AFA24" s="94"/>
      <c r="AFB24" s="94"/>
      <c r="AFC24" s="94"/>
      <c r="AFD24" s="94"/>
      <c r="AFE24" s="94"/>
      <c r="AFF24" s="94"/>
      <c r="AFG24" s="94"/>
      <c r="AFH24" s="94"/>
      <c r="AFI24" s="94"/>
      <c r="AFJ24" s="94"/>
      <c r="AFK24" s="94"/>
      <c r="AFL24" s="94"/>
      <c r="AFM24" s="94"/>
      <c r="AFN24" s="94"/>
      <c r="AFO24" s="94"/>
      <c r="AFP24" s="94"/>
      <c r="AFQ24" s="94"/>
      <c r="AFR24" s="94"/>
      <c r="AFS24" s="94"/>
      <c r="AFT24" s="94"/>
      <c r="AFU24" s="94"/>
      <c r="AFV24" s="94"/>
      <c r="AFW24" s="94"/>
      <c r="AFX24" s="94"/>
      <c r="AFY24" s="94"/>
      <c r="AFZ24" s="94"/>
      <c r="AGA24" s="94"/>
      <c r="AGB24" s="94"/>
      <c r="AGC24" s="94"/>
      <c r="AGD24" s="94"/>
      <c r="AGE24" s="94"/>
      <c r="AGF24" s="94"/>
      <c r="AGG24" s="94"/>
      <c r="AGH24" s="94"/>
      <c r="AGI24" s="94"/>
      <c r="AGJ24" s="94"/>
      <c r="AGK24" s="94"/>
      <c r="AGL24" s="94"/>
      <c r="AGM24" s="94"/>
      <c r="AGN24" s="94"/>
      <c r="AGO24" s="94"/>
      <c r="AGP24" s="94"/>
      <c r="AGQ24" s="94"/>
      <c r="AGR24" s="94"/>
      <c r="AGS24" s="94"/>
      <c r="AGT24" s="94"/>
      <c r="AGU24" s="94"/>
      <c r="AGV24" s="94"/>
      <c r="AGW24" s="94"/>
      <c r="AGX24" s="94"/>
      <c r="AGY24" s="94"/>
      <c r="AGZ24" s="94"/>
      <c r="AHA24" s="94"/>
      <c r="AHB24" s="94"/>
      <c r="AHC24" s="94"/>
      <c r="AHD24" s="94"/>
      <c r="AHE24" s="94"/>
      <c r="AHF24" s="94"/>
      <c r="AHG24" s="94"/>
      <c r="AHH24" s="94"/>
      <c r="AHI24" s="94"/>
      <c r="AHJ24" s="94"/>
      <c r="AHK24" s="94"/>
      <c r="AHL24" s="94"/>
      <c r="AHM24" s="94"/>
      <c r="AHN24" s="94"/>
      <c r="AHO24" s="94"/>
      <c r="AHP24" s="94"/>
      <c r="AHQ24" s="94"/>
      <c r="AHR24" s="94"/>
      <c r="AHS24" s="94"/>
      <c r="AHT24" s="94"/>
      <c r="AHU24" s="94"/>
      <c r="AHV24" s="94"/>
      <c r="AHW24" s="94"/>
      <c r="AHX24" s="94"/>
      <c r="AHY24" s="94"/>
      <c r="AHZ24" s="94"/>
      <c r="AIA24" s="94"/>
      <c r="AIB24" s="94"/>
      <c r="AIC24" s="94"/>
      <c r="AID24" s="94"/>
      <c r="AIE24" s="94"/>
      <c r="AIF24" s="94"/>
      <c r="AIG24" s="94"/>
      <c r="AIH24" s="94"/>
      <c r="AII24" s="94"/>
      <c r="AIJ24" s="94"/>
      <c r="AIK24" s="94"/>
      <c r="AIL24" s="94"/>
      <c r="AIM24" s="94"/>
      <c r="AIN24" s="94"/>
      <c r="AIO24" s="94"/>
      <c r="AIP24" s="94"/>
      <c r="AIQ24" s="94"/>
      <c r="AIR24" s="94"/>
      <c r="AIS24" s="94"/>
      <c r="AIT24" s="94"/>
      <c r="AIU24" s="94"/>
      <c r="AIV24" s="94"/>
      <c r="AIW24" s="94"/>
      <c r="AIX24" s="94"/>
      <c r="AIY24" s="94"/>
      <c r="AIZ24" s="94"/>
      <c r="AJA24" s="94"/>
      <c r="AJB24" s="94"/>
      <c r="AJC24" s="94"/>
      <c r="AJD24" s="94"/>
      <c r="AJE24" s="94"/>
      <c r="AJF24" s="94"/>
      <c r="AJG24" s="94"/>
      <c r="AJH24" s="94"/>
      <c r="AJI24" s="94"/>
      <c r="AJJ24" s="94"/>
      <c r="AJK24" s="94"/>
      <c r="AJL24" s="94"/>
      <c r="AJM24" s="94"/>
      <c r="AJN24" s="94"/>
      <c r="AJO24" s="94"/>
      <c r="AJP24" s="94"/>
      <c r="AJQ24" s="94"/>
      <c r="AJR24" s="94"/>
      <c r="AJS24" s="94"/>
      <c r="AJT24" s="94"/>
      <c r="AJU24" s="94"/>
      <c r="AJV24" s="94"/>
      <c r="AJW24" s="94"/>
      <c r="AJX24" s="94"/>
      <c r="AJY24" s="94"/>
      <c r="AJZ24" s="94"/>
      <c r="AKA24" s="94"/>
      <c r="AKB24" s="94"/>
      <c r="AKC24" s="94"/>
      <c r="AKD24" s="94"/>
      <c r="AKE24" s="94"/>
      <c r="AKF24" s="94"/>
      <c r="AKG24" s="94"/>
      <c r="AKH24" s="94"/>
    </row>
    <row r="25" customFormat="false" ht="12.75" hidden="false" customHeight="true" outlineLevel="0" collapsed="false">
      <c r="A25" s="100" t="s">
        <v>877</v>
      </c>
      <c r="B25" s="101" t="n">
        <v>1107</v>
      </c>
      <c r="C25" s="102" t="n">
        <f aca="false">VLOOKUP(B25,$L$3:$Q$1430,6,0)</f>
        <v>5</v>
      </c>
      <c r="D25" s="101" t="n">
        <v>1157</v>
      </c>
      <c r="E25" s="102" t="n">
        <f aca="false">VLOOKUP(D25,$L$3:$Q$1430,6,0)</f>
        <v>4.6</v>
      </c>
      <c r="F25" s="92"/>
      <c r="G25" s="93"/>
      <c r="H25" s="92"/>
      <c r="I25" s="93"/>
      <c r="J25" s="7"/>
      <c r="K25" s="92"/>
      <c r="L25" s="7" t="n">
        <v>23</v>
      </c>
      <c r="M25" s="7" t="s">
        <v>878</v>
      </c>
      <c r="N25" s="7" t="s">
        <v>832</v>
      </c>
      <c r="O25" s="7" t="s">
        <v>833</v>
      </c>
      <c r="P25" s="7" t="n">
        <v>230</v>
      </c>
      <c r="Q25" s="93" t="n">
        <f aca="false">P25/100</f>
        <v>2.3</v>
      </c>
      <c r="R25" s="7" t="n">
        <v>7</v>
      </c>
      <c r="S25" s="7" t="n">
        <v>0</v>
      </c>
      <c r="T25" s="7" t="n">
        <v>0</v>
      </c>
      <c r="U25" s="7" t="n">
        <v>0</v>
      </c>
      <c r="V25" s="7" t="n">
        <v>0</v>
      </c>
      <c r="W25" s="7" t="n">
        <v>0</v>
      </c>
      <c r="X25" s="7" t="n">
        <v>1</v>
      </c>
      <c r="Y25" s="7" t="s">
        <v>834</v>
      </c>
      <c r="Z25" s="7" t="s">
        <v>835</v>
      </c>
      <c r="AA25" s="7" t="s">
        <v>836</v>
      </c>
      <c r="AB25" s="7" t="s">
        <v>837</v>
      </c>
      <c r="AC25" s="7" t="n">
        <v>0</v>
      </c>
      <c r="AD25" s="7" t="s">
        <v>838</v>
      </c>
      <c r="AE25" s="7" t="s">
        <v>836</v>
      </c>
    </row>
    <row r="26" customFormat="false" ht="12.75" hidden="false" customHeight="true" outlineLevel="0" collapsed="false">
      <c r="A26" s="100" t="s">
        <v>879</v>
      </c>
      <c r="B26" s="101" t="n">
        <v>1108</v>
      </c>
      <c r="C26" s="102" t="n">
        <f aca="false">VLOOKUP(B26,$L$3:$Q$1430,6,0)</f>
        <v>9.75</v>
      </c>
      <c r="D26" s="101"/>
      <c r="E26" s="102"/>
      <c r="F26" s="92"/>
      <c r="G26" s="93"/>
      <c r="H26" s="92"/>
      <c r="I26" s="93"/>
      <c r="J26" s="7"/>
      <c r="K26" s="92"/>
      <c r="L26" s="7" t="n">
        <v>24</v>
      </c>
      <c r="M26" s="7" t="s">
        <v>880</v>
      </c>
      <c r="N26" s="7" t="s">
        <v>832</v>
      </c>
      <c r="O26" s="7" t="s">
        <v>833</v>
      </c>
      <c r="P26" s="7" t="n">
        <v>90</v>
      </c>
      <c r="Q26" s="93" t="n">
        <f aca="false">P26/100</f>
        <v>0.9</v>
      </c>
      <c r="R26" s="7" t="n">
        <v>2</v>
      </c>
      <c r="S26" s="7" t="n">
        <v>0</v>
      </c>
      <c r="T26" s="7" t="n">
        <v>0</v>
      </c>
      <c r="U26" s="7" t="n">
        <v>0</v>
      </c>
      <c r="V26" s="7" t="n">
        <v>0</v>
      </c>
      <c r="W26" s="7" t="n">
        <v>0</v>
      </c>
      <c r="X26" s="7" t="n">
        <v>1</v>
      </c>
      <c r="Y26" s="7" t="s">
        <v>834</v>
      </c>
      <c r="Z26" s="7" t="s">
        <v>835</v>
      </c>
      <c r="AA26" s="7" t="s">
        <v>836</v>
      </c>
      <c r="AB26" s="7" t="s">
        <v>837</v>
      </c>
      <c r="AC26" s="7" t="n">
        <v>0</v>
      </c>
      <c r="AD26" s="7" t="s">
        <v>838</v>
      </c>
      <c r="AE26" s="7" t="s">
        <v>836</v>
      </c>
    </row>
    <row r="27" customFormat="false" ht="12.75" hidden="false" customHeight="true" outlineLevel="0" collapsed="false">
      <c r="A27" s="100" t="s">
        <v>881</v>
      </c>
      <c r="B27" s="101" t="n">
        <v>1497</v>
      </c>
      <c r="C27" s="102" t="n">
        <f aca="false">VLOOKUP(B27,$L$3:$Q$1430,6,0)</f>
        <v>0.5</v>
      </c>
      <c r="D27" s="101"/>
      <c r="E27" s="102"/>
      <c r="F27" s="92"/>
      <c r="G27" s="93"/>
      <c r="H27" s="92"/>
      <c r="I27" s="93"/>
      <c r="J27" s="7"/>
      <c r="K27" s="92"/>
      <c r="L27" s="7" t="n">
        <v>25</v>
      </c>
      <c r="M27" s="7" t="s">
        <v>882</v>
      </c>
      <c r="N27" s="7" t="s">
        <v>832</v>
      </c>
      <c r="O27" s="7" t="s">
        <v>833</v>
      </c>
      <c r="P27" s="7" t="n">
        <v>60</v>
      </c>
      <c r="Q27" s="93" t="n">
        <f aca="false">P27/100</f>
        <v>0.6</v>
      </c>
      <c r="R27" s="7" t="n">
        <v>2</v>
      </c>
      <c r="S27" s="7" t="n">
        <v>0</v>
      </c>
      <c r="T27" s="7" t="n">
        <v>0</v>
      </c>
      <c r="U27" s="7" t="n">
        <v>0</v>
      </c>
      <c r="V27" s="7" t="n">
        <v>0</v>
      </c>
      <c r="W27" s="7" t="n">
        <v>0</v>
      </c>
      <c r="X27" s="7" t="n">
        <v>1</v>
      </c>
      <c r="Y27" s="7" t="s">
        <v>834</v>
      </c>
      <c r="Z27" s="7" t="s">
        <v>835</v>
      </c>
      <c r="AA27" s="7" t="s">
        <v>836</v>
      </c>
      <c r="AB27" s="7" t="s">
        <v>837</v>
      </c>
      <c r="AC27" s="7" t="n">
        <v>0</v>
      </c>
      <c r="AD27" s="7" t="s">
        <v>838</v>
      </c>
      <c r="AE27" s="7" t="s">
        <v>836</v>
      </c>
    </row>
    <row r="28" customFormat="false" ht="12.75" hidden="false" customHeight="true" outlineLevel="0" collapsed="false">
      <c r="A28" s="7" t="n">
        <v>0</v>
      </c>
      <c r="F28" s="92"/>
      <c r="H28" s="92"/>
      <c r="I28" s="105"/>
      <c r="J28" s="7"/>
      <c r="K28" s="92"/>
      <c r="L28" s="7" t="n">
        <v>26</v>
      </c>
      <c r="M28" s="7" t="s">
        <v>883</v>
      </c>
      <c r="N28" s="7" t="s">
        <v>832</v>
      </c>
      <c r="O28" s="7" t="s">
        <v>833</v>
      </c>
      <c r="P28" s="7" t="n">
        <v>120</v>
      </c>
      <c r="Q28" s="93" t="n">
        <f aca="false">P28/100</f>
        <v>1.2</v>
      </c>
      <c r="R28" s="7" t="n">
        <v>0</v>
      </c>
      <c r="S28" s="7" t="n">
        <v>0</v>
      </c>
      <c r="T28" s="7" t="n">
        <v>0</v>
      </c>
      <c r="U28" s="7" t="n">
        <v>0</v>
      </c>
      <c r="V28" s="7" t="n">
        <v>0</v>
      </c>
      <c r="W28" s="7" t="n">
        <v>0</v>
      </c>
      <c r="X28" s="7" t="n">
        <v>0</v>
      </c>
      <c r="Y28" s="7" t="s">
        <v>834</v>
      </c>
      <c r="Z28" s="7" t="s">
        <v>835</v>
      </c>
      <c r="AA28" s="7" t="s">
        <v>836</v>
      </c>
      <c r="AB28" s="7" t="s">
        <v>837</v>
      </c>
      <c r="AC28" s="7" t="n">
        <v>0</v>
      </c>
      <c r="AD28" s="7" t="s">
        <v>838</v>
      </c>
      <c r="AE28" s="7" t="s">
        <v>836</v>
      </c>
    </row>
    <row r="29" customFormat="false" ht="12.75" hidden="false" customHeight="true" outlineLevel="0" collapsed="false">
      <c r="A29" s="98" t="s">
        <v>884</v>
      </c>
      <c r="B29" s="98" t="s">
        <v>829</v>
      </c>
      <c r="C29" s="98"/>
      <c r="D29" s="98" t="s">
        <v>830</v>
      </c>
      <c r="E29" s="98"/>
      <c r="F29" s="99"/>
      <c r="G29" s="99"/>
      <c r="H29" s="99"/>
      <c r="I29" s="99"/>
      <c r="J29" s="7"/>
      <c r="K29" s="99"/>
      <c r="L29" s="7" t="n">
        <v>27</v>
      </c>
      <c r="M29" s="7" t="s">
        <v>885</v>
      </c>
      <c r="N29" s="7" t="s">
        <v>832</v>
      </c>
      <c r="O29" s="7" t="s">
        <v>833</v>
      </c>
      <c r="P29" s="7" t="n">
        <v>45</v>
      </c>
      <c r="Q29" s="93" t="n">
        <f aca="false">P29/100</f>
        <v>0.45</v>
      </c>
      <c r="R29" s="7" t="n">
        <v>2</v>
      </c>
      <c r="S29" s="7" t="n">
        <v>0</v>
      </c>
      <c r="T29" s="7" t="n">
        <v>0</v>
      </c>
      <c r="U29" s="7" t="n">
        <v>0</v>
      </c>
      <c r="V29" s="7" t="n">
        <v>0</v>
      </c>
      <c r="W29" s="7" t="n">
        <v>0</v>
      </c>
      <c r="X29" s="7" t="n">
        <v>1</v>
      </c>
      <c r="Y29" s="7" t="s">
        <v>834</v>
      </c>
      <c r="Z29" s="7" t="s">
        <v>835</v>
      </c>
      <c r="AA29" s="7" t="s">
        <v>836</v>
      </c>
      <c r="AB29" s="7" t="s">
        <v>837</v>
      </c>
      <c r="AC29" s="7" t="n">
        <v>0</v>
      </c>
      <c r="AD29" s="7" t="s">
        <v>838</v>
      </c>
      <c r="AE29" s="7" t="s">
        <v>836</v>
      </c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  <c r="QU29" s="94"/>
      <c r="QV29" s="94"/>
      <c r="QW29" s="94"/>
      <c r="QX29" s="94"/>
      <c r="QY29" s="94"/>
      <c r="QZ29" s="94"/>
      <c r="RA29" s="94"/>
      <c r="RB29" s="94"/>
      <c r="RC29" s="94"/>
      <c r="RD29" s="94"/>
      <c r="RE29" s="94"/>
      <c r="RF29" s="94"/>
      <c r="RG29" s="94"/>
      <c r="RH29" s="94"/>
      <c r="RI29" s="94"/>
      <c r="RJ29" s="94"/>
      <c r="RK29" s="94"/>
      <c r="RL29" s="94"/>
      <c r="RM29" s="94"/>
      <c r="RN29" s="94"/>
      <c r="RO29" s="94"/>
      <c r="RP29" s="94"/>
      <c r="RQ29" s="94"/>
      <c r="RR29" s="94"/>
      <c r="RS29" s="94"/>
      <c r="RT29" s="94"/>
      <c r="RU29" s="94"/>
      <c r="RV29" s="94"/>
      <c r="RW29" s="94"/>
      <c r="RX29" s="94"/>
      <c r="RY29" s="94"/>
      <c r="RZ29" s="94"/>
      <c r="SA29" s="94"/>
      <c r="SB29" s="94"/>
      <c r="SC29" s="94"/>
      <c r="SD29" s="94"/>
      <c r="SE29" s="94"/>
      <c r="SF29" s="94"/>
      <c r="SG29" s="94"/>
      <c r="SH29" s="94"/>
      <c r="SI29" s="94"/>
      <c r="SJ29" s="94"/>
      <c r="SK29" s="94"/>
      <c r="SL29" s="94"/>
      <c r="SM29" s="94"/>
      <c r="SN29" s="94"/>
      <c r="SO29" s="94"/>
      <c r="SP29" s="94"/>
      <c r="SQ29" s="94"/>
      <c r="SR29" s="94"/>
      <c r="SS29" s="94"/>
      <c r="ST29" s="94"/>
      <c r="SU29" s="94"/>
      <c r="SV29" s="94"/>
      <c r="SW29" s="94"/>
      <c r="SX29" s="94"/>
      <c r="SY29" s="94"/>
      <c r="SZ29" s="94"/>
      <c r="TA29" s="94"/>
      <c r="TB29" s="94"/>
      <c r="TC29" s="94"/>
      <c r="TD29" s="94"/>
      <c r="TE29" s="94"/>
      <c r="TF29" s="94"/>
      <c r="TG29" s="94"/>
      <c r="TH29" s="94"/>
      <c r="TI29" s="94"/>
      <c r="TJ29" s="94"/>
      <c r="TK29" s="94"/>
      <c r="TL29" s="94"/>
      <c r="TM29" s="94"/>
      <c r="TN29" s="94"/>
      <c r="TO29" s="94"/>
      <c r="TP29" s="94"/>
      <c r="TQ29" s="94"/>
      <c r="TR29" s="94"/>
      <c r="TS29" s="94"/>
      <c r="TT29" s="94"/>
      <c r="TU29" s="94"/>
      <c r="TV29" s="94"/>
      <c r="TW29" s="94"/>
      <c r="TX29" s="94"/>
      <c r="TY29" s="94"/>
      <c r="TZ29" s="94"/>
      <c r="UA29" s="94"/>
      <c r="UB29" s="94"/>
      <c r="UC29" s="94"/>
      <c r="UD29" s="94"/>
      <c r="UE29" s="94"/>
      <c r="UF29" s="94"/>
      <c r="UG29" s="94"/>
      <c r="UH29" s="94"/>
      <c r="UI29" s="94"/>
      <c r="UJ29" s="94"/>
      <c r="UK29" s="94"/>
      <c r="UL29" s="94"/>
      <c r="UM29" s="94"/>
      <c r="UN29" s="94"/>
      <c r="UO29" s="94"/>
      <c r="UP29" s="94"/>
      <c r="UQ29" s="94"/>
      <c r="UR29" s="94"/>
      <c r="US29" s="94"/>
      <c r="UT29" s="94"/>
      <c r="UU29" s="94"/>
      <c r="UV29" s="94"/>
      <c r="UW29" s="94"/>
      <c r="UX29" s="94"/>
      <c r="UY29" s="94"/>
      <c r="UZ29" s="94"/>
      <c r="VA29" s="94"/>
      <c r="VB29" s="94"/>
      <c r="VC29" s="94"/>
      <c r="VD29" s="94"/>
      <c r="VE29" s="94"/>
      <c r="VF29" s="94"/>
      <c r="VG29" s="94"/>
      <c r="VH29" s="94"/>
      <c r="VI29" s="94"/>
      <c r="VJ29" s="94"/>
      <c r="VK29" s="94"/>
      <c r="VL29" s="94"/>
      <c r="VM29" s="94"/>
      <c r="VN29" s="94"/>
      <c r="VO29" s="94"/>
      <c r="VP29" s="94"/>
      <c r="VQ29" s="94"/>
      <c r="VR29" s="94"/>
      <c r="VS29" s="94"/>
      <c r="VT29" s="94"/>
      <c r="VU29" s="94"/>
      <c r="VV29" s="94"/>
      <c r="VW29" s="94"/>
      <c r="VX29" s="94"/>
      <c r="VY29" s="94"/>
      <c r="VZ29" s="94"/>
      <c r="WA29" s="94"/>
      <c r="WB29" s="94"/>
      <c r="WC29" s="94"/>
      <c r="WD29" s="94"/>
      <c r="WE29" s="94"/>
      <c r="WF29" s="94"/>
      <c r="WG29" s="94"/>
      <c r="WH29" s="94"/>
      <c r="WI29" s="94"/>
      <c r="WJ29" s="94"/>
      <c r="WK29" s="94"/>
      <c r="WL29" s="94"/>
      <c r="WM29" s="94"/>
      <c r="WN29" s="94"/>
      <c r="WO29" s="94"/>
      <c r="WP29" s="94"/>
      <c r="WQ29" s="94"/>
      <c r="WR29" s="94"/>
      <c r="WS29" s="94"/>
      <c r="WT29" s="94"/>
      <c r="WU29" s="94"/>
      <c r="WV29" s="94"/>
      <c r="WW29" s="94"/>
      <c r="WX29" s="94"/>
      <c r="WY29" s="94"/>
      <c r="WZ29" s="94"/>
      <c r="XA29" s="94"/>
      <c r="XB29" s="94"/>
      <c r="XC29" s="94"/>
      <c r="XD29" s="94"/>
      <c r="XE29" s="94"/>
      <c r="XF29" s="94"/>
      <c r="XG29" s="94"/>
      <c r="XH29" s="94"/>
      <c r="XI29" s="94"/>
      <c r="XJ29" s="94"/>
      <c r="XK29" s="94"/>
      <c r="XL29" s="94"/>
      <c r="XM29" s="94"/>
      <c r="XN29" s="94"/>
      <c r="XO29" s="94"/>
      <c r="XP29" s="94"/>
      <c r="XQ29" s="94"/>
      <c r="XR29" s="94"/>
      <c r="XS29" s="94"/>
      <c r="XT29" s="94"/>
      <c r="XU29" s="94"/>
      <c r="XV29" s="94"/>
      <c r="XW29" s="94"/>
      <c r="XX29" s="94"/>
      <c r="XY29" s="94"/>
      <c r="XZ29" s="94"/>
      <c r="YA29" s="94"/>
      <c r="YB29" s="94"/>
      <c r="YC29" s="94"/>
      <c r="YD29" s="94"/>
      <c r="YE29" s="94"/>
      <c r="YF29" s="94"/>
      <c r="YG29" s="94"/>
      <c r="YH29" s="94"/>
      <c r="YI29" s="94"/>
      <c r="YJ29" s="94"/>
      <c r="YK29" s="94"/>
      <c r="YL29" s="94"/>
      <c r="YM29" s="94"/>
      <c r="YN29" s="94"/>
      <c r="YO29" s="94"/>
      <c r="YP29" s="94"/>
      <c r="YQ29" s="94"/>
      <c r="YR29" s="94"/>
      <c r="YS29" s="94"/>
      <c r="YT29" s="94"/>
      <c r="YU29" s="94"/>
      <c r="YV29" s="94"/>
      <c r="YW29" s="94"/>
      <c r="YX29" s="94"/>
      <c r="YY29" s="94"/>
      <c r="YZ29" s="94"/>
      <c r="ZA29" s="94"/>
      <c r="ZB29" s="94"/>
      <c r="ZC29" s="94"/>
      <c r="ZD29" s="94"/>
      <c r="ZE29" s="94"/>
      <c r="ZF29" s="94"/>
      <c r="ZG29" s="94"/>
      <c r="ZH29" s="94"/>
      <c r="ZI29" s="94"/>
      <c r="ZJ29" s="94"/>
      <c r="ZK29" s="94"/>
      <c r="ZL29" s="94"/>
      <c r="ZM29" s="94"/>
      <c r="ZN29" s="94"/>
      <c r="ZO29" s="94"/>
      <c r="ZP29" s="94"/>
      <c r="ZQ29" s="94"/>
      <c r="ZR29" s="94"/>
      <c r="ZS29" s="94"/>
      <c r="ZT29" s="94"/>
      <c r="ZU29" s="94"/>
      <c r="ZV29" s="94"/>
      <c r="ZW29" s="94"/>
      <c r="ZX29" s="94"/>
      <c r="ZY29" s="94"/>
      <c r="ZZ29" s="94"/>
      <c r="AAA29" s="94"/>
      <c r="AAB29" s="94"/>
      <c r="AAC29" s="94"/>
      <c r="AAD29" s="94"/>
      <c r="AAE29" s="94"/>
      <c r="AAF29" s="94"/>
      <c r="AAG29" s="94"/>
      <c r="AAH29" s="94"/>
      <c r="AAI29" s="94"/>
      <c r="AAJ29" s="94"/>
      <c r="AAK29" s="94"/>
      <c r="AAL29" s="94"/>
      <c r="AAM29" s="94"/>
      <c r="AAN29" s="94"/>
      <c r="AAO29" s="94"/>
      <c r="AAP29" s="94"/>
      <c r="AAQ29" s="94"/>
      <c r="AAR29" s="94"/>
      <c r="AAS29" s="94"/>
      <c r="AAT29" s="94"/>
      <c r="AAU29" s="94"/>
      <c r="AAV29" s="94"/>
      <c r="AAW29" s="94"/>
      <c r="AAX29" s="94"/>
      <c r="AAY29" s="94"/>
      <c r="AAZ29" s="94"/>
      <c r="ABA29" s="94"/>
      <c r="ABB29" s="94"/>
      <c r="ABC29" s="94"/>
      <c r="ABD29" s="94"/>
      <c r="ABE29" s="94"/>
      <c r="ABF29" s="94"/>
      <c r="ABG29" s="94"/>
      <c r="ABH29" s="94"/>
      <c r="ABI29" s="94"/>
      <c r="ABJ29" s="94"/>
      <c r="ABK29" s="94"/>
      <c r="ABL29" s="94"/>
      <c r="ABM29" s="94"/>
      <c r="ABN29" s="94"/>
      <c r="ABO29" s="94"/>
      <c r="ABP29" s="94"/>
      <c r="ABQ29" s="94"/>
      <c r="ABR29" s="94"/>
      <c r="ABS29" s="94"/>
      <c r="ABT29" s="94"/>
      <c r="ABU29" s="94"/>
      <c r="ABV29" s="94"/>
      <c r="ABW29" s="94"/>
      <c r="ABX29" s="94"/>
      <c r="ABY29" s="94"/>
      <c r="ABZ29" s="94"/>
      <c r="ACA29" s="94"/>
      <c r="ACB29" s="94"/>
      <c r="ACC29" s="94"/>
      <c r="ACD29" s="94"/>
      <c r="ACE29" s="94"/>
      <c r="ACF29" s="94"/>
      <c r="ACG29" s="94"/>
      <c r="ACH29" s="94"/>
      <c r="ACI29" s="94"/>
      <c r="ACJ29" s="94"/>
      <c r="ACK29" s="94"/>
      <c r="ACL29" s="94"/>
      <c r="ACM29" s="94"/>
      <c r="ACN29" s="94"/>
      <c r="ACO29" s="94"/>
      <c r="ACP29" s="94"/>
      <c r="ACQ29" s="94"/>
      <c r="ACR29" s="94"/>
      <c r="ACS29" s="94"/>
      <c r="ACT29" s="94"/>
      <c r="ACU29" s="94"/>
      <c r="ACV29" s="94"/>
      <c r="ACW29" s="94"/>
      <c r="ACX29" s="94"/>
      <c r="ACY29" s="94"/>
      <c r="ACZ29" s="94"/>
      <c r="ADA29" s="94"/>
      <c r="ADB29" s="94"/>
      <c r="ADC29" s="94"/>
      <c r="ADD29" s="94"/>
      <c r="ADE29" s="94"/>
      <c r="ADF29" s="94"/>
      <c r="ADG29" s="94"/>
      <c r="ADH29" s="94"/>
      <c r="ADI29" s="94"/>
      <c r="ADJ29" s="94"/>
      <c r="ADK29" s="94"/>
      <c r="ADL29" s="94"/>
      <c r="ADM29" s="94"/>
      <c r="ADN29" s="94"/>
      <c r="ADO29" s="94"/>
      <c r="ADP29" s="94"/>
      <c r="ADQ29" s="94"/>
      <c r="ADR29" s="94"/>
      <c r="ADS29" s="94"/>
      <c r="ADT29" s="94"/>
      <c r="ADU29" s="94"/>
      <c r="ADV29" s="94"/>
      <c r="ADW29" s="94"/>
      <c r="ADX29" s="94"/>
      <c r="ADY29" s="94"/>
      <c r="ADZ29" s="94"/>
      <c r="AEA29" s="94"/>
      <c r="AEB29" s="94"/>
      <c r="AEC29" s="94"/>
      <c r="AED29" s="94"/>
      <c r="AEE29" s="94"/>
      <c r="AEF29" s="94"/>
      <c r="AEG29" s="94"/>
      <c r="AEH29" s="94"/>
      <c r="AEI29" s="94"/>
      <c r="AEJ29" s="94"/>
      <c r="AEK29" s="94"/>
      <c r="AEL29" s="94"/>
      <c r="AEM29" s="94"/>
      <c r="AEN29" s="94"/>
      <c r="AEO29" s="94"/>
      <c r="AEP29" s="94"/>
      <c r="AEQ29" s="94"/>
      <c r="AER29" s="94"/>
      <c r="AES29" s="94"/>
      <c r="AET29" s="94"/>
      <c r="AEU29" s="94"/>
      <c r="AEV29" s="94"/>
      <c r="AEW29" s="94"/>
      <c r="AEX29" s="94"/>
      <c r="AEY29" s="94"/>
      <c r="AEZ29" s="94"/>
      <c r="AFA29" s="94"/>
      <c r="AFB29" s="94"/>
      <c r="AFC29" s="94"/>
      <c r="AFD29" s="94"/>
      <c r="AFE29" s="94"/>
      <c r="AFF29" s="94"/>
      <c r="AFG29" s="94"/>
      <c r="AFH29" s="94"/>
      <c r="AFI29" s="94"/>
      <c r="AFJ29" s="94"/>
      <c r="AFK29" s="94"/>
      <c r="AFL29" s="94"/>
      <c r="AFM29" s="94"/>
      <c r="AFN29" s="94"/>
      <c r="AFO29" s="94"/>
      <c r="AFP29" s="94"/>
      <c r="AFQ29" s="94"/>
      <c r="AFR29" s="94"/>
      <c r="AFS29" s="94"/>
      <c r="AFT29" s="94"/>
      <c r="AFU29" s="94"/>
      <c r="AFV29" s="94"/>
      <c r="AFW29" s="94"/>
      <c r="AFX29" s="94"/>
      <c r="AFY29" s="94"/>
      <c r="AFZ29" s="94"/>
      <c r="AGA29" s="94"/>
      <c r="AGB29" s="94"/>
      <c r="AGC29" s="94"/>
      <c r="AGD29" s="94"/>
      <c r="AGE29" s="94"/>
      <c r="AGF29" s="94"/>
      <c r="AGG29" s="94"/>
      <c r="AGH29" s="94"/>
      <c r="AGI29" s="94"/>
      <c r="AGJ29" s="94"/>
      <c r="AGK29" s="94"/>
      <c r="AGL29" s="94"/>
      <c r="AGM29" s="94"/>
      <c r="AGN29" s="94"/>
      <c r="AGO29" s="94"/>
      <c r="AGP29" s="94"/>
      <c r="AGQ29" s="94"/>
      <c r="AGR29" s="94"/>
      <c r="AGS29" s="94"/>
      <c r="AGT29" s="94"/>
      <c r="AGU29" s="94"/>
      <c r="AGV29" s="94"/>
      <c r="AGW29" s="94"/>
      <c r="AGX29" s="94"/>
      <c r="AGY29" s="94"/>
      <c r="AGZ29" s="94"/>
      <c r="AHA29" s="94"/>
      <c r="AHB29" s="94"/>
      <c r="AHC29" s="94"/>
      <c r="AHD29" s="94"/>
      <c r="AHE29" s="94"/>
      <c r="AHF29" s="94"/>
      <c r="AHG29" s="94"/>
      <c r="AHH29" s="94"/>
      <c r="AHI29" s="94"/>
      <c r="AHJ29" s="94"/>
      <c r="AHK29" s="94"/>
      <c r="AHL29" s="94"/>
      <c r="AHM29" s="94"/>
      <c r="AHN29" s="94"/>
      <c r="AHO29" s="94"/>
      <c r="AHP29" s="94"/>
      <c r="AHQ29" s="94"/>
      <c r="AHR29" s="94"/>
      <c r="AHS29" s="94"/>
      <c r="AHT29" s="94"/>
      <c r="AHU29" s="94"/>
      <c r="AHV29" s="94"/>
      <c r="AHW29" s="94"/>
      <c r="AHX29" s="94"/>
      <c r="AHY29" s="94"/>
      <c r="AHZ29" s="94"/>
      <c r="AIA29" s="94"/>
      <c r="AIB29" s="94"/>
      <c r="AIC29" s="94"/>
      <c r="AID29" s="94"/>
      <c r="AIE29" s="94"/>
      <c r="AIF29" s="94"/>
      <c r="AIG29" s="94"/>
      <c r="AIH29" s="94"/>
      <c r="AII29" s="94"/>
      <c r="AIJ29" s="94"/>
      <c r="AIK29" s="94"/>
      <c r="AIL29" s="94"/>
      <c r="AIM29" s="94"/>
      <c r="AIN29" s="94"/>
      <c r="AIO29" s="94"/>
      <c r="AIP29" s="94"/>
      <c r="AIQ29" s="94"/>
      <c r="AIR29" s="94"/>
      <c r="AIS29" s="94"/>
      <c r="AIT29" s="94"/>
      <c r="AIU29" s="94"/>
      <c r="AIV29" s="94"/>
      <c r="AIW29" s="94"/>
      <c r="AIX29" s="94"/>
      <c r="AIY29" s="94"/>
      <c r="AIZ29" s="94"/>
      <c r="AJA29" s="94"/>
      <c r="AJB29" s="94"/>
      <c r="AJC29" s="94"/>
      <c r="AJD29" s="94"/>
      <c r="AJE29" s="94"/>
      <c r="AJF29" s="94"/>
      <c r="AJG29" s="94"/>
      <c r="AJH29" s="94"/>
      <c r="AJI29" s="94"/>
      <c r="AJJ29" s="94"/>
      <c r="AJK29" s="94"/>
      <c r="AJL29" s="94"/>
      <c r="AJM29" s="94"/>
      <c r="AJN29" s="94"/>
      <c r="AJO29" s="94"/>
      <c r="AJP29" s="94"/>
      <c r="AJQ29" s="94"/>
      <c r="AJR29" s="94"/>
      <c r="AJS29" s="94"/>
      <c r="AJT29" s="94"/>
      <c r="AJU29" s="94"/>
      <c r="AJV29" s="94"/>
      <c r="AJW29" s="94"/>
      <c r="AJX29" s="94"/>
      <c r="AJY29" s="94"/>
      <c r="AJZ29" s="94"/>
      <c r="AKA29" s="94"/>
      <c r="AKB29" s="94"/>
      <c r="AKC29" s="94"/>
      <c r="AKD29" s="94"/>
      <c r="AKE29" s="94"/>
      <c r="AKF29" s="94"/>
      <c r="AKG29" s="94"/>
      <c r="AKH29" s="94"/>
    </row>
    <row r="30" customFormat="false" ht="12.75" hidden="false" customHeight="true" outlineLevel="0" collapsed="false">
      <c r="A30" s="100" t="s">
        <v>855</v>
      </c>
      <c r="B30" s="101" t="n">
        <v>1012</v>
      </c>
      <c r="C30" s="102" t="n">
        <f aca="false">VLOOKUP(B30,$L$3:$Q$1430,6,0)</f>
        <v>3.5</v>
      </c>
      <c r="D30" s="101" t="n">
        <v>1062</v>
      </c>
      <c r="E30" s="102" t="n">
        <f aca="false">VLOOKUP(D30,$L$3:$Q$1430,6,0)</f>
        <v>3.3</v>
      </c>
      <c r="F30" s="92"/>
      <c r="G30" s="93"/>
      <c r="H30" s="92"/>
      <c r="I30" s="93"/>
      <c r="J30" s="7"/>
      <c r="K30" s="92"/>
      <c r="L30" s="7" t="n">
        <v>28</v>
      </c>
      <c r="M30" s="7" t="s">
        <v>886</v>
      </c>
      <c r="N30" s="7" t="s">
        <v>832</v>
      </c>
      <c r="O30" s="7" t="s">
        <v>862</v>
      </c>
      <c r="P30" s="7" t="n">
        <v>290</v>
      </c>
      <c r="Q30" s="93" t="n">
        <f aca="false">P30/100</f>
        <v>2.9</v>
      </c>
      <c r="R30" s="7" t="n">
        <v>19</v>
      </c>
      <c r="S30" s="7" t="n">
        <v>0</v>
      </c>
      <c r="T30" s="7" t="n">
        <v>0</v>
      </c>
      <c r="U30" s="7" t="n">
        <v>0</v>
      </c>
      <c r="V30" s="7" t="n">
        <v>0</v>
      </c>
      <c r="W30" s="7" t="n">
        <v>0</v>
      </c>
      <c r="X30" s="7" t="n">
        <v>1</v>
      </c>
      <c r="Y30" s="7" t="s">
        <v>834</v>
      </c>
      <c r="Z30" s="7" t="s">
        <v>835</v>
      </c>
      <c r="AA30" s="7" t="s">
        <v>836</v>
      </c>
      <c r="AB30" s="7" t="s">
        <v>837</v>
      </c>
      <c r="AC30" s="7" t="n">
        <v>0</v>
      </c>
      <c r="AD30" s="7" t="s">
        <v>838</v>
      </c>
      <c r="AE30" s="7" t="s">
        <v>836</v>
      </c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  <c r="OC30" s="94"/>
      <c r="OD30" s="94"/>
      <c r="OE30" s="94"/>
      <c r="OF30" s="94"/>
      <c r="OG30" s="94"/>
      <c r="OH30" s="94"/>
      <c r="OI30" s="94"/>
      <c r="OJ30" s="94"/>
      <c r="OK30" s="94"/>
      <c r="OL30" s="94"/>
      <c r="OM30" s="94"/>
      <c r="ON30" s="94"/>
      <c r="OO30" s="94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94"/>
      <c r="PH30" s="94"/>
      <c r="PI30" s="94"/>
      <c r="PJ30" s="94"/>
      <c r="PK30" s="94"/>
      <c r="PL30" s="94"/>
      <c r="PM30" s="94"/>
      <c r="PN30" s="94"/>
      <c r="PO30" s="94"/>
      <c r="PP30" s="94"/>
      <c r="PQ30" s="94"/>
      <c r="PR30" s="94"/>
      <c r="PS30" s="94"/>
      <c r="PT30" s="94"/>
      <c r="PU30" s="94"/>
      <c r="PV30" s="94"/>
      <c r="PW30" s="94"/>
      <c r="PX30" s="94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94"/>
      <c r="QQ30" s="94"/>
      <c r="QR30" s="94"/>
      <c r="QS30" s="94"/>
      <c r="QT30" s="94"/>
      <c r="QU30" s="94"/>
      <c r="QV30" s="94"/>
      <c r="QW30" s="94"/>
      <c r="QX30" s="94"/>
      <c r="QY30" s="94"/>
      <c r="QZ30" s="94"/>
      <c r="RA30" s="94"/>
      <c r="RB30" s="94"/>
      <c r="RC30" s="94"/>
      <c r="RD30" s="94"/>
      <c r="RE30" s="94"/>
      <c r="RF30" s="94"/>
      <c r="RG30" s="94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94"/>
      <c r="RZ30" s="94"/>
      <c r="SA30" s="94"/>
      <c r="SB30" s="94"/>
      <c r="SC30" s="94"/>
      <c r="SD30" s="94"/>
      <c r="SE30" s="94"/>
      <c r="SF30" s="94"/>
      <c r="SG30" s="94"/>
      <c r="SH30" s="94"/>
      <c r="SI30" s="94"/>
      <c r="SJ30" s="94"/>
      <c r="SK30" s="94"/>
      <c r="SL30" s="94"/>
      <c r="SM30" s="94"/>
      <c r="SN30" s="94"/>
      <c r="SO30" s="94"/>
      <c r="SP30" s="94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94"/>
      <c r="TI30" s="94"/>
      <c r="TJ30" s="94"/>
      <c r="TK30" s="94"/>
      <c r="TL30" s="94"/>
      <c r="TM30" s="94"/>
      <c r="TN30" s="94"/>
      <c r="TO30" s="94"/>
      <c r="TP30" s="94"/>
      <c r="TQ30" s="94"/>
      <c r="TR30" s="94"/>
      <c r="TS30" s="94"/>
      <c r="TT30" s="94"/>
      <c r="TU30" s="94"/>
      <c r="TV30" s="94"/>
      <c r="TW30" s="94"/>
      <c r="TX30" s="94"/>
      <c r="TY30" s="94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94"/>
      <c r="UR30" s="94"/>
      <c r="US30" s="94"/>
      <c r="UT30" s="94"/>
      <c r="UU30" s="94"/>
      <c r="UV30" s="94"/>
      <c r="UW30" s="94"/>
      <c r="UX30" s="94"/>
      <c r="UY30" s="94"/>
      <c r="UZ30" s="94"/>
      <c r="VA30" s="94"/>
      <c r="VB30" s="94"/>
      <c r="VC30" s="94"/>
      <c r="VD30" s="94"/>
      <c r="VE30" s="94"/>
      <c r="VF30" s="94"/>
      <c r="VG30" s="94"/>
      <c r="VH30" s="94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94"/>
      <c r="WA30" s="94"/>
      <c r="WB30" s="94"/>
      <c r="WC30" s="94"/>
      <c r="WD30" s="94"/>
      <c r="WE30" s="94"/>
      <c r="WF30" s="94"/>
      <c r="WG30" s="94"/>
      <c r="WH30" s="94"/>
      <c r="WI30" s="94"/>
      <c r="WJ30" s="94"/>
      <c r="WK30" s="94"/>
      <c r="WL30" s="94"/>
      <c r="WM30" s="94"/>
      <c r="WN30" s="94"/>
      <c r="WO30" s="94"/>
      <c r="WP30" s="94"/>
      <c r="WQ30" s="94"/>
      <c r="WR30" s="94"/>
      <c r="WS30" s="94"/>
      <c r="WT30" s="94"/>
      <c r="WU30" s="94"/>
      <c r="WV30" s="94"/>
      <c r="WW30" s="94"/>
      <c r="WX30" s="94"/>
      <c r="WY30" s="94"/>
      <c r="WZ30" s="94"/>
      <c r="XA30" s="94"/>
      <c r="XB30" s="94"/>
      <c r="XC30" s="94"/>
      <c r="XD30" s="94"/>
      <c r="XE30" s="94"/>
      <c r="XF30" s="94"/>
      <c r="XG30" s="94"/>
      <c r="XH30" s="94"/>
      <c r="XI30" s="94"/>
      <c r="XJ30" s="94"/>
      <c r="XK30" s="94"/>
      <c r="XL30" s="94"/>
      <c r="XM30" s="94"/>
      <c r="XN30" s="94"/>
      <c r="XO30" s="94"/>
      <c r="XP30" s="94"/>
      <c r="XQ30" s="94"/>
      <c r="XR30" s="94"/>
      <c r="XS30" s="94"/>
      <c r="XT30" s="94"/>
      <c r="XU30" s="94"/>
      <c r="XV30" s="94"/>
      <c r="XW30" s="94"/>
      <c r="XX30" s="94"/>
      <c r="XY30" s="94"/>
      <c r="XZ30" s="94"/>
      <c r="YA30" s="94"/>
      <c r="YB30" s="94"/>
      <c r="YC30" s="94"/>
      <c r="YD30" s="94"/>
      <c r="YE30" s="94"/>
      <c r="YF30" s="94"/>
      <c r="YG30" s="94"/>
      <c r="YH30" s="94"/>
      <c r="YI30" s="94"/>
      <c r="YJ30" s="94"/>
      <c r="YK30" s="94"/>
      <c r="YL30" s="94"/>
      <c r="YM30" s="94"/>
      <c r="YN30" s="94"/>
      <c r="YO30" s="94"/>
      <c r="YP30" s="94"/>
      <c r="YQ30" s="94"/>
      <c r="YR30" s="94"/>
      <c r="YS30" s="94"/>
      <c r="YT30" s="94"/>
      <c r="YU30" s="94"/>
      <c r="YV30" s="94"/>
      <c r="YW30" s="94"/>
      <c r="YX30" s="94"/>
      <c r="YY30" s="94"/>
      <c r="YZ30" s="94"/>
      <c r="ZA30" s="94"/>
      <c r="ZB30" s="94"/>
      <c r="ZC30" s="94"/>
      <c r="ZD30" s="94"/>
      <c r="ZE30" s="94"/>
      <c r="ZF30" s="94"/>
      <c r="ZG30" s="94"/>
      <c r="ZH30" s="94"/>
      <c r="ZI30" s="94"/>
      <c r="ZJ30" s="94"/>
      <c r="ZK30" s="94"/>
      <c r="ZL30" s="94"/>
      <c r="ZM30" s="94"/>
      <c r="ZN30" s="94"/>
      <c r="ZO30" s="94"/>
      <c r="ZP30" s="94"/>
      <c r="ZQ30" s="94"/>
      <c r="ZR30" s="94"/>
      <c r="ZS30" s="94"/>
      <c r="ZT30" s="94"/>
      <c r="ZU30" s="94"/>
      <c r="ZV30" s="94"/>
      <c r="ZW30" s="94"/>
      <c r="ZX30" s="94"/>
      <c r="ZY30" s="94"/>
      <c r="ZZ30" s="94"/>
      <c r="AAA30" s="94"/>
      <c r="AAB30" s="94"/>
      <c r="AAC30" s="94"/>
      <c r="AAD30" s="94"/>
      <c r="AAE30" s="94"/>
      <c r="AAF30" s="94"/>
      <c r="AAG30" s="94"/>
      <c r="AAH30" s="94"/>
      <c r="AAI30" s="94"/>
      <c r="AAJ30" s="94"/>
      <c r="AAK30" s="94"/>
      <c r="AAL30" s="94"/>
      <c r="AAM30" s="94"/>
      <c r="AAN30" s="94"/>
      <c r="AAO30" s="94"/>
      <c r="AAP30" s="94"/>
      <c r="AAQ30" s="94"/>
      <c r="AAR30" s="94"/>
      <c r="AAS30" s="94"/>
      <c r="AAT30" s="94"/>
      <c r="AAU30" s="94"/>
      <c r="AAV30" s="94"/>
      <c r="AAW30" s="94"/>
      <c r="AAX30" s="94"/>
      <c r="AAY30" s="94"/>
      <c r="AAZ30" s="94"/>
      <c r="ABA30" s="94"/>
      <c r="ABB30" s="94"/>
      <c r="ABC30" s="94"/>
      <c r="ABD30" s="94"/>
      <c r="ABE30" s="94"/>
      <c r="ABF30" s="94"/>
      <c r="ABG30" s="94"/>
      <c r="ABH30" s="94"/>
      <c r="ABI30" s="94"/>
      <c r="ABJ30" s="94"/>
      <c r="ABK30" s="94"/>
      <c r="ABL30" s="94"/>
      <c r="ABM30" s="94"/>
      <c r="ABN30" s="94"/>
      <c r="ABO30" s="94"/>
      <c r="ABP30" s="94"/>
      <c r="ABQ30" s="94"/>
      <c r="ABR30" s="94"/>
      <c r="ABS30" s="94"/>
      <c r="ABT30" s="94"/>
      <c r="ABU30" s="94"/>
      <c r="ABV30" s="94"/>
      <c r="ABW30" s="94"/>
      <c r="ABX30" s="94"/>
      <c r="ABY30" s="94"/>
      <c r="ABZ30" s="94"/>
      <c r="ACA30" s="94"/>
      <c r="ACB30" s="94"/>
      <c r="ACC30" s="94"/>
      <c r="ACD30" s="94"/>
      <c r="ACE30" s="94"/>
      <c r="ACF30" s="94"/>
      <c r="ACG30" s="94"/>
      <c r="ACH30" s="94"/>
      <c r="ACI30" s="94"/>
      <c r="ACJ30" s="94"/>
      <c r="ACK30" s="94"/>
      <c r="ACL30" s="94"/>
      <c r="ACM30" s="94"/>
      <c r="ACN30" s="94"/>
      <c r="ACO30" s="94"/>
      <c r="ACP30" s="94"/>
      <c r="ACQ30" s="94"/>
      <c r="ACR30" s="94"/>
      <c r="ACS30" s="94"/>
      <c r="ACT30" s="94"/>
      <c r="ACU30" s="94"/>
      <c r="ACV30" s="94"/>
      <c r="ACW30" s="94"/>
      <c r="ACX30" s="94"/>
      <c r="ACY30" s="94"/>
      <c r="ACZ30" s="94"/>
      <c r="ADA30" s="94"/>
      <c r="ADB30" s="94"/>
      <c r="ADC30" s="94"/>
      <c r="ADD30" s="94"/>
      <c r="ADE30" s="94"/>
      <c r="ADF30" s="94"/>
      <c r="ADG30" s="94"/>
      <c r="ADH30" s="94"/>
      <c r="ADI30" s="94"/>
      <c r="ADJ30" s="94"/>
      <c r="ADK30" s="94"/>
      <c r="ADL30" s="94"/>
      <c r="ADM30" s="94"/>
      <c r="ADN30" s="94"/>
      <c r="ADO30" s="94"/>
      <c r="ADP30" s="94"/>
      <c r="ADQ30" s="94"/>
      <c r="ADR30" s="94"/>
      <c r="ADS30" s="94"/>
      <c r="ADT30" s="94"/>
      <c r="ADU30" s="94"/>
      <c r="ADV30" s="94"/>
      <c r="ADW30" s="94"/>
      <c r="ADX30" s="94"/>
      <c r="ADY30" s="94"/>
      <c r="ADZ30" s="94"/>
      <c r="AEA30" s="94"/>
      <c r="AEB30" s="94"/>
      <c r="AEC30" s="94"/>
      <c r="AED30" s="94"/>
      <c r="AEE30" s="94"/>
      <c r="AEF30" s="94"/>
      <c r="AEG30" s="94"/>
      <c r="AEH30" s="94"/>
      <c r="AEI30" s="94"/>
      <c r="AEJ30" s="94"/>
      <c r="AEK30" s="94"/>
      <c r="AEL30" s="94"/>
      <c r="AEM30" s="94"/>
      <c r="AEN30" s="94"/>
      <c r="AEO30" s="94"/>
      <c r="AEP30" s="94"/>
      <c r="AEQ30" s="94"/>
      <c r="AER30" s="94"/>
      <c r="AES30" s="94"/>
      <c r="AET30" s="94"/>
      <c r="AEU30" s="94"/>
      <c r="AEV30" s="94"/>
      <c r="AEW30" s="94"/>
      <c r="AEX30" s="94"/>
      <c r="AEY30" s="94"/>
      <c r="AEZ30" s="94"/>
      <c r="AFA30" s="94"/>
      <c r="AFB30" s="94"/>
      <c r="AFC30" s="94"/>
      <c r="AFD30" s="94"/>
      <c r="AFE30" s="94"/>
      <c r="AFF30" s="94"/>
      <c r="AFG30" s="94"/>
      <c r="AFH30" s="94"/>
      <c r="AFI30" s="94"/>
      <c r="AFJ30" s="94"/>
      <c r="AFK30" s="94"/>
      <c r="AFL30" s="94"/>
      <c r="AFM30" s="94"/>
      <c r="AFN30" s="94"/>
      <c r="AFO30" s="94"/>
      <c r="AFP30" s="94"/>
      <c r="AFQ30" s="94"/>
      <c r="AFR30" s="94"/>
      <c r="AFS30" s="94"/>
      <c r="AFT30" s="94"/>
      <c r="AFU30" s="94"/>
      <c r="AFV30" s="94"/>
      <c r="AFW30" s="94"/>
      <c r="AFX30" s="94"/>
      <c r="AFY30" s="94"/>
      <c r="AFZ30" s="94"/>
      <c r="AGA30" s="94"/>
      <c r="AGB30" s="94"/>
      <c r="AGC30" s="94"/>
      <c r="AGD30" s="94"/>
      <c r="AGE30" s="94"/>
      <c r="AGF30" s="94"/>
      <c r="AGG30" s="94"/>
      <c r="AGH30" s="94"/>
      <c r="AGI30" s="94"/>
      <c r="AGJ30" s="94"/>
      <c r="AGK30" s="94"/>
      <c r="AGL30" s="94"/>
      <c r="AGM30" s="94"/>
      <c r="AGN30" s="94"/>
      <c r="AGO30" s="94"/>
      <c r="AGP30" s="94"/>
      <c r="AGQ30" s="94"/>
      <c r="AGR30" s="94"/>
      <c r="AGS30" s="94"/>
      <c r="AGT30" s="94"/>
      <c r="AGU30" s="94"/>
      <c r="AGV30" s="94"/>
      <c r="AGW30" s="94"/>
      <c r="AGX30" s="94"/>
      <c r="AGY30" s="94"/>
      <c r="AGZ30" s="94"/>
      <c r="AHA30" s="94"/>
      <c r="AHB30" s="94"/>
      <c r="AHC30" s="94"/>
      <c r="AHD30" s="94"/>
      <c r="AHE30" s="94"/>
      <c r="AHF30" s="94"/>
      <c r="AHG30" s="94"/>
      <c r="AHH30" s="94"/>
      <c r="AHI30" s="94"/>
      <c r="AHJ30" s="94"/>
      <c r="AHK30" s="94"/>
      <c r="AHL30" s="94"/>
      <c r="AHM30" s="94"/>
      <c r="AHN30" s="94"/>
      <c r="AHO30" s="94"/>
      <c r="AHP30" s="94"/>
      <c r="AHQ30" s="94"/>
      <c r="AHR30" s="94"/>
      <c r="AHS30" s="94"/>
      <c r="AHT30" s="94"/>
      <c r="AHU30" s="94"/>
      <c r="AHV30" s="94"/>
      <c r="AHW30" s="94"/>
      <c r="AHX30" s="94"/>
      <c r="AHY30" s="94"/>
      <c r="AHZ30" s="94"/>
      <c r="AIA30" s="94"/>
      <c r="AIB30" s="94"/>
      <c r="AIC30" s="94"/>
      <c r="AID30" s="94"/>
      <c r="AIE30" s="94"/>
      <c r="AIF30" s="94"/>
      <c r="AIG30" s="94"/>
      <c r="AIH30" s="94"/>
      <c r="AII30" s="94"/>
      <c r="AIJ30" s="94"/>
      <c r="AIK30" s="94"/>
      <c r="AIL30" s="94"/>
      <c r="AIM30" s="94"/>
      <c r="AIN30" s="94"/>
      <c r="AIO30" s="94"/>
      <c r="AIP30" s="94"/>
      <c r="AIQ30" s="94"/>
      <c r="AIR30" s="94"/>
      <c r="AIS30" s="94"/>
      <c r="AIT30" s="94"/>
      <c r="AIU30" s="94"/>
      <c r="AIV30" s="94"/>
      <c r="AIW30" s="94"/>
      <c r="AIX30" s="94"/>
      <c r="AIY30" s="94"/>
      <c r="AIZ30" s="94"/>
      <c r="AJA30" s="94"/>
      <c r="AJB30" s="94"/>
      <c r="AJC30" s="94"/>
      <c r="AJD30" s="94"/>
      <c r="AJE30" s="94"/>
      <c r="AJF30" s="94"/>
      <c r="AJG30" s="94"/>
      <c r="AJH30" s="94"/>
      <c r="AJI30" s="94"/>
      <c r="AJJ30" s="94"/>
      <c r="AJK30" s="94"/>
      <c r="AJL30" s="94"/>
      <c r="AJM30" s="94"/>
      <c r="AJN30" s="94"/>
      <c r="AJO30" s="94"/>
      <c r="AJP30" s="94"/>
      <c r="AJQ30" s="94"/>
      <c r="AJR30" s="94"/>
      <c r="AJS30" s="94"/>
      <c r="AJT30" s="94"/>
      <c r="AJU30" s="94"/>
      <c r="AJV30" s="94"/>
      <c r="AJW30" s="94"/>
      <c r="AJX30" s="94"/>
      <c r="AJY30" s="94"/>
      <c r="AJZ30" s="94"/>
      <c r="AKA30" s="94"/>
      <c r="AKB30" s="94"/>
      <c r="AKC30" s="94"/>
      <c r="AKD30" s="94"/>
      <c r="AKE30" s="94"/>
      <c r="AKF30" s="94"/>
      <c r="AKG30" s="94"/>
      <c r="AKH30" s="94"/>
    </row>
    <row r="31" customFormat="false" ht="12.75" hidden="false" customHeight="true" outlineLevel="0" collapsed="false">
      <c r="A31" s="100" t="s">
        <v>857</v>
      </c>
      <c r="B31" s="101" t="n">
        <v>1013</v>
      </c>
      <c r="C31" s="102" t="n">
        <f aca="false">VLOOKUP(B31,$L$3:$Q$1430,6,0)</f>
        <v>5.1</v>
      </c>
      <c r="D31" s="101" t="n">
        <v>1063</v>
      </c>
      <c r="E31" s="102" t="n">
        <f aca="false">VLOOKUP(D31,$L$3:$Q$1430,6,0)</f>
        <v>4.5</v>
      </c>
      <c r="F31" s="92"/>
      <c r="G31" s="93"/>
      <c r="H31" s="92"/>
      <c r="I31" s="93"/>
      <c r="J31" s="7"/>
      <c r="K31" s="92"/>
      <c r="L31" s="7" t="n">
        <v>29</v>
      </c>
      <c r="M31" s="7" t="s">
        <v>887</v>
      </c>
      <c r="N31" s="7" t="s">
        <v>832</v>
      </c>
      <c r="O31" s="7" t="s">
        <v>833</v>
      </c>
      <c r="P31" s="7" t="n">
        <v>500</v>
      </c>
      <c r="Q31" s="93" t="n">
        <f aca="false">P31/100</f>
        <v>5</v>
      </c>
      <c r="R31" s="7" t="n">
        <v>5</v>
      </c>
      <c r="S31" s="7" t="n">
        <v>0</v>
      </c>
      <c r="T31" s="7" t="n">
        <v>0</v>
      </c>
      <c r="U31" s="7" t="n">
        <v>0</v>
      </c>
      <c r="V31" s="7" t="n">
        <v>0</v>
      </c>
      <c r="W31" s="7" t="n">
        <v>0</v>
      </c>
      <c r="X31" s="7" t="n">
        <v>1</v>
      </c>
      <c r="Y31" s="7" t="s">
        <v>834</v>
      </c>
      <c r="Z31" s="7" t="s">
        <v>835</v>
      </c>
      <c r="AA31" s="7" t="s">
        <v>836</v>
      </c>
      <c r="AB31" s="7" t="s">
        <v>837</v>
      </c>
      <c r="AC31" s="7" t="n">
        <v>0</v>
      </c>
      <c r="AD31" s="7" t="s">
        <v>838</v>
      </c>
      <c r="AE31" s="7" t="s">
        <v>836</v>
      </c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4"/>
      <c r="IX31" s="94"/>
      <c r="IY31" s="94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4"/>
      <c r="KU31" s="94"/>
      <c r="KV31" s="94"/>
      <c r="KW31" s="94"/>
      <c r="KX31" s="94"/>
      <c r="KY31" s="94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4"/>
      <c r="MA31" s="94"/>
      <c r="MB31" s="94"/>
      <c r="MC31" s="94"/>
      <c r="MD31" s="94"/>
      <c r="ME31" s="94"/>
      <c r="MF31" s="94"/>
      <c r="MG31" s="94"/>
      <c r="MH31" s="94"/>
      <c r="MI31" s="94"/>
      <c r="MJ31" s="94"/>
      <c r="MK31" s="94"/>
      <c r="ML31" s="94"/>
      <c r="MM31" s="94"/>
      <c r="MN31" s="94"/>
      <c r="MO31" s="94"/>
      <c r="MP31" s="94"/>
      <c r="MQ31" s="94"/>
      <c r="MR31" s="94"/>
      <c r="MS31" s="94"/>
      <c r="MT31" s="94"/>
      <c r="MU31" s="94"/>
      <c r="MV31" s="94"/>
      <c r="MW31" s="94"/>
      <c r="MX31" s="94"/>
      <c r="MY31" s="94"/>
      <c r="MZ31" s="94"/>
      <c r="NA31" s="94"/>
      <c r="NB31" s="94"/>
      <c r="NC31" s="94"/>
      <c r="ND31" s="94"/>
      <c r="NE31" s="94"/>
      <c r="NF31" s="94"/>
      <c r="NG31" s="94"/>
      <c r="NH31" s="94"/>
      <c r="NI31" s="94"/>
      <c r="NJ31" s="94"/>
      <c r="NK31" s="94"/>
      <c r="NL31" s="94"/>
      <c r="NM31" s="94"/>
      <c r="NN31" s="94"/>
      <c r="NO31" s="94"/>
      <c r="NP31" s="94"/>
      <c r="NQ31" s="94"/>
      <c r="NR31" s="94"/>
      <c r="NS31" s="94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4"/>
      <c r="OF31" s="94"/>
      <c r="OG31" s="94"/>
      <c r="OH31" s="94"/>
      <c r="OI31" s="94"/>
      <c r="OJ31" s="94"/>
      <c r="OK31" s="94"/>
      <c r="OL31" s="94"/>
      <c r="OM31" s="94"/>
      <c r="ON31" s="94"/>
      <c r="OO31" s="94"/>
      <c r="OP31" s="94"/>
      <c r="OQ31" s="94"/>
      <c r="OR31" s="94"/>
      <c r="OS31" s="94"/>
      <c r="OT31" s="94"/>
      <c r="OU31" s="94"/>
      <c r="OV31" s="94"/>
      <c r="OW31" s="94"/>
      <c r="OX31" s="94"/>
      <c r="OY31" s="94"/>
      <c r="OZ31" s="94"/>
      <c r="PA31" s="94"/>
      <c r="PB31" s="94"/>
      <c r="PC31" s="94"/>
      <c r="PD31" s="94"/>
      <c r="PE31" s="94"/>
      <c r="PF31" s="94"/>
      <c r="PG31" s="94"/>
      <c r="PH31" s="94"/>
      <c r="PI31" s="94"/>
      <c r="PJ31" s="94"/>
      <c r="PK31" s="94"/>
      <c r="PL31" s="94"/>
      <c r="PM31" s="94"/>
      <c r="PN31" s="94"/>
      <c r="PO31" s="94"/>
      <c r="PP31" s="94"/>
      <c r="PQ31" s="94"/>
      <c r="PR31" s="94"/>
      <c r="PS31" s="94"/>
      <c r="PT31" s="94"/>
      <c r="PU31" s="94"/>
      <c r="PV31" s="94"/>
      <c r="PW31" s="94"/>
      <c r="PX31" s="94"/>
      <c r="PY31" s="94"/>
      <c r="PZ31" s="94"/>
      <c r="QA31" s="94"/>
      <c r="QB31" s="94"/>
      <c r="QC31" s="94"/>
      <c r="QD31" s="94"/>
      <c r="QE31" s="94"/>
      <c r="QF31" s="94"/>
      <c r="QG31" s="94"/>
      <c r="QH31" s="94"/>
      <c r="QI31" s="94"/>
      <c r="QJ31" s="94"/>
      <c r="QK31" s="94"/>
      <c r="QL31" s="94"/>
      <c r="QM31" s="94"/>
      <c r="QN31" s="94"/>
      <c r="QO31" s="94"/>
      <c r="QP31" s="94"/>
      <c r="QQ31" s="94"/>
      <c r="QR31" s="94"/>
      <c r="QS31" s="94"/>
      <c r="QT31" s="94"/>
      <c r="QU31" s="94"/>
      <c r="QV31" s="94"/>
      <c r="QW31" s="94"/>
      <c r="QX31" s="94"/>
      <c r="QY31" s="94"/>
      <c r="QZ31" s="94"/>
      <c r="RA31" s="94"/>
      <c r="RB31" s="94"/>
      <c r="RC31" s="94"/>
      <c r="RD31" s="94"/>
      <c r="RE31" s="94"/>
      <c r="RF31" s="94"/>
      <c r="RG31" s="94"/>
      <c r="RH31" s="94"/>
      <c r="RI31" s="94"/>
      <c r="RJ31" s="94"/>
      <c r="RK31" s="94"/>
      <c r="RL31" s="94"/>
      <c r="RM31" s="94"/>
      <c r="RN31" s="94"/>
      <c r="RO31" s="94"/>
      <c r="RP31" s="94"/>
      <c r="RQ31" s="94"/>
      <c r="RR31" s="94"/>
      <c r="RS31" s="94"/>
      <c r="RT31" s="94"/>
      <c r="RU31" s="94"/>
      <c r="RV31" s="94"/>
      <c r="RW31" s="94"/>
      <c r="RX31" s="94"/>
      <c r="RY31" s="94"/>
      <c r="RZ31" s="94"/>
      <c r="SA31" s="94"/>
      <c r="SB31" s="94"/>
      <c r="SC31" s="94"/>
      <c r="SD31" s="94"/>
      <c r="SE31" s="94"/>
      <c r="SF31" s="94"/>
      <c r="SG31" s="94"/>
      <c r="SH31" s="94"/>
      <c r="SI31" s="94"/>
      <c r="SJ31" s="94"/>
      <c r="SK31" s="94"/>
      <c r="SL31" s="94"/>
      <c r="SM31" s="94"/>
      <c r="SN31" s="94"/>
      <c r="SO31" s="94"/>
      <c r="SP31" s="94"/>
      <c r="SQ31" s="94"/>
      <c r="SR31" s="94"/>
      <c r="SS31" s="94"/>
      <c r="ST31" s="94"/>
      <c r="SU31" s="94"/>
      <c r="SV31" s="94"/>
      <c r="SW31" s="94"/>
      <c r="SX31" s="94"/>
      <c r="SY31" s="94"/>
      <c r="SZ31" s="94"/>
      <c r="TA31" s="94"/>
      <c r="TB31" s="94"/>
      <c r="TC31" s="94"/>
      <c r="TD31" s="94"/>
      <c r="TE31" s="94"/>
      <c r="TF31" s="94"/>
      <c r="TG31" s="94"/>
      <c r="TH31" s="94"/>
      <c r="TI31" s="94"/>
      <c r="TJ31" s="94"/>
      <c r="TK31" s="94"/>
      <c r="TL31" s="94"/>
      <c r="TM31" s="94"/>
      <c r="TN31" s="94"/>
      <c r="TO31" s="94"/>
      <c r="TP31" s="94"/>
      <c r="TQ31" s="94"/>
      <c r="TR31" s="94"/>
      <c r="TS31" s="94"/>
      <c r="TT31" s="94"/>
      <c r="TU31" s="94"/>
      <c r="TV31" s="94"/>
      <c r="TW31" s="94"/>
      <c r="TX31" s="94"/>
      <c r="TY31" s="94"/>
      <c r="TZ31" s="94"/>
      <c r="UA31" s="94"/>
      <c r="UB31" s="94"/>
      <c r="UC31" s="94"/>
      <c r="UD31" s="94"/>
      <c r="UE31" s="94"/>
      <c r="UF31" s="94"/>
      <c r="UG31" s="94"/>
      <c r="UH31" s="94"/>
      <c r="UI31" s="94"/>
      <c r="UJ31" s="94"/>
      <c r="UK31" s="94"/>
      <c r="UL31" s="94"/>
      <c r="UM31" s="94"/>
      <c r="UN31" s="94"/>
      <c r="UO31" s="94"/>
      <c r="UP31" s="94"/>
      <c r="UQ31" s="94"/>
      <c r="UR31" s="94"/>
      <c r="US31" s="94"/>
      <c r="UT31" s="94"/>
      <c r="UU31" s="94"/>
      <c r="UV31" s="94"/>
      <c r="UW31" s="94"/>
      <c r="UX31" s="94"/>
      <c r="UY31" s="94"/>
      <c r="UZ31" s="94"/>
      <c r="VA31" s="94"/>
      <c r="VB31" s="94"/>
      <c r="VC31" s="94"/>
      <c r="VD31" s="94"/>
      <c r="VE31" s="94"/>
      <c r="VF31" s="94"/>
      <c r="VG31" s="94"/>
      <c r="VH31" s="94"/>
      <c r="VI31" s="94"/>
      <c r="VJ31" s="94"/>
      <c r="VK31" s="94"/>
      <c r="VL31" s="94"/>
      <c r="VM31" s="94"/>
      <c r="VN31" s="94"/>
      <c r="VO31" s="94"/>
      <c r="VP31" s="94"/>
      <c r="VQ31" s="94"/>
      <c r="VR31" s="94"/>
      <c r="VS31" s="94"/>
      <c r="VT31" s="94"/>
      <c r="VU31" s="94"/>
      <c r="VV31" s="94"/>
      <c r="VW31" s="94"/>
      <c r="VX31" s="94"/>
      <c r="VY31" s="94"/>
      <c r="VZ31" s="94"/>
      <c r="WA31" s="94"/>
      <c r="WB31" s="94"/>
      <c r="WC31" s="94"/>
      <c r="WD31" s="94"/>
      <c r="WE31" s="94"/>
      <c r="WF31" s="94"/>
      <c r="WG31" s="94"/>
      <c r="WH31" s="94"/>
      <c r="WI31" s="94"/>
      <c r="WJ31" s="94"/>
      <c r="WK31" s="94"/>
      <c r="WL31" s="94"/>
      <c r="WM31" s="94"/>
      <c r="WN31" s="94"/>
      <c r="WO31" s="94"/>
      <c r="WP31" s="94"/>
      <c r="WQ31" s="94"/>
      <c r="WR31" s="94"/>
      <c r="WS31" s="94"/>
      <c r="WT31" s="94"/>
      <c r="WU31" s="94"/>
      <c r="WV31" s="94"/>
      <c r="WW31" s="94"/>
      <c r="WX31" s="94"/>
      <c r="WY31" s="94"/>
      <c r="WZ31" s="94"/>
      <c r="XA31" s="94"/>
      <c r="XB31" s="94"/>
      <c r="XC31" s="94"/>
      <c r="XD31" s="94"/>
      <c r="XE31" s="94"/>
      <c r="XF31" s="94"/>
      <c r="XG31" s="94"/>
      <c r="XH31" s="94"/>
      <c r="XI31" s="94"/>
      <c r="XJ31" s="94"/>
      <c r="XK31" s="94"/>
      <c r="XL31" s="94"/>
      <c r="XM31" s="94"/>
      <c r="XN31" s="94"/>
      <c r="XO31" s="94"/>
      <c r="XP31" s="94"/>
      <c r="XQ31" s="94"/>
      <c r="XR31" s="94"/>
      <c r="XS31" s="94"/>
      <c r="XT31" s="94"/>
      <c r="XU31" s="94"/>
      <c r="XV31" s="94"/>
      <c r="XW31" s="94"/>
      <c r="XX31" s="94"/>
      <c r="XY31" s="94"/>
      <c r="XZ31" s="94"/>
      <c r="YA31" s="94"/>
      <c r="YB31" s="94"/>
      <c r="YC31" s="94"/>
      <c r="YD31" s="94"/>
      <c r="YE31" s="94"/>
      <c r="YF31" s="94"/>
      <c r="YG31" s="94"/>
      <c r="YH31" s="94"/>
      <c r="YI31" s="94"/>
      <c r="YJ31" s="94"/>
      <c r="YK31" s="94"/>
      <c r="YL31" s="94"/>
      <c r="YM31" s="94"/>
      <c r="YN31" s="94"/>
      <c r="YO31" s="94"/>
      <c r="YP31" s="94"/>
      <c r="YQ31" s="94"/>
      <c r="YR31" s="94"/>
      <c r="YS31" s="94"/>
      <c r="YT31" s="94"/>
      <c r="YU31" s="94"/>
      <c r="YV31" s="94"/>
      <c r="YW31" s="94"/>
      <c r="YX31" s="94"/>
      <c r="YY31" s="94"/>
      <c r="YZ31" s="94"/>
      <c r="ZA31" s="94"/>
      <c r="ZB31" s="94"/>
      <c r="ZC31" s="94"/>
      <c r="ZD31" s="94"/>
      <c r="ZE31" s="94"/>
      <c r="ZF31" s="94"/>
      <c r="ZG31" s="94"/>
      <c r="ZH31" s="94"/>
      <c r="ZI31" s="94"/>
      <c r="ZJ31" s="94"/>
      <c r="ZK31" s="94"/>
      <c r="ZL31" s="94"/>
      <c r="ZM31" s="94"/>
      <c r="ZN31" s="94"/>
      <c r="ZO31" s="94"/>
      <c r="ZP31" s="94"/>
      <c r="ZQ31" s="94"/>
      <c r="ZR31" s="94"/>
      <c r="ZS31" s="94"/>
      <c r="ZT31" s="94"/>
      <c r="ZU31" s="94"/>
      <c r="ZV31" s="94"/>
      <c r="ZW31" s="94"/>
      <c r="ZX31" s="94"/>
      <c r="ZY31" s="94"/>
      <c r="ZZ31" s="94"/>
      <c r="AAA31" s="94"/>
      <c r="AAB31" s="94"/>
      <c r="AAC31" s="94"/>
      <c r="AAD31" s="94"/>
      <c r="AAE31" s="94"/>
      <c r="AAF31" s="94"/>
      <c r="AAG31" s="94"/>
      <c r="AAH31" s="94"/>
      <c r="AAI31" s="94"/>
      <c r="AAJ31" s="94"/>
      <c r="AAK31" s="94"/>
      <c r="AAL31" s="94"/>
      <c r="AAM31" s="94"/>
      <c r="AAN31" s="94"/>
      <c r="AAO31" s="94"/>
      <c r="AAP31" s="94"/>
      <c r="AAQ31" s="94"/>
      <c r="AAR31" s="94"/>
      <c r="AAS31" s="94"/>
      <c r="AAT31" s="94"/>
      <c r="AAU31" s="94"/>
      <c r="AAV31" s="94"/>
      <c r="AAW31" s="94"/>
      <c r="AAX31" s="94"/>
      <c r="AAY31" s="94"/>
      <c r="AAZ31" s="94"/>
      <c r="ABA31" s="94"/>
      <c r="ABB31" s="94"/>
      <c r="ABC31" s="94"/>
      <c r="ABD31" s="94"/>
      <c r="ABE31" s="94"/>
      <c r="ABF31" s="94"/>
      <c r="ABG31" s="94"/>
      <c r="ABH31" s="94"/>
      <c r="ABI31" s="94"/>
      <c r="ABJ31" s="94"/>
      <c r="ABK31" s="94"/>
      <c r="ABL31" s="94"/>
      <c r="ABM31" s="94"/>
      <c r="ABN31" s="94"/>
      <c r="ABO31" s="94"/>
      <c r="ABP31" s="94"/>
      <c r="ABQ31" s="94"/>
      <c r="ABR31" s="94"/>
      <c r="ABS31" s="94"/>
      <c r="ABT31" s="94"/>
      <c r="ABU31" s="94"/>
      <c r="ABV31" s="94"/>
      <c r="ABW31" s="94"/>
      <c r="ABX31" s="94"/>
      <c r="ABY31" s="94"/>
      <c r="ABZ31" s="94"/>
      <c r="ACA31" s="94"/>
      <c r="ACB31" s="94"/>
      <c r="ACC31" s="94"/>
      <c r="ACD31" s="94"/>
      <c r="ACE31" s="94"/>
      <c r="ACF31" s="94"/>
      <c r="ACG31" s="94"/>
      <c r="ACH31" s="94"/>
      <c r="ACI31" s="94"/>
      <c r="ACJ31" s="94"/>
      <c r="ACK31" s="94"/>
      <c r="ACL31" s="94"/>
      <c r="ACM31" s="94"/>
      <c r="ACN31" s="94"/>
      <c r="ACO31" s="94"/>
      <c r="ACP31" s="94"/>
      <c r="ACQ31" s="94"/>
      <c r="ACR31" s="94"/>
      <c r="ACS31" s="94"/>
      <c r="ACT31" s="94"/>
      <c r="ACU31" s="94"/>
      <c r="ACV31" s="94"/>
      <c r="ACW31" s="94"/>
      <c r="ACX31" s="94"/>
      <c r="ACY31" s="94"/>
      <c r="ACZ31" s="94"/>
      <c r="ADA31" s="94"/>
      <c r="ADB31" s="94"/>
      <c r="ADC31" s="94"/>
      <c r="ADD31" s="94"/>
      <c r="ADE31" s="94"/>
      <c r="ADF31" s="94"/>
      <c r="ADG31" s="94"/>
      <c r="ADH31" s="94"/>
      <c r="ADI31" s="94"/>
      <c r="ADJ31" s="94"/>
      <c r="ADK31" s="94"/>
      <c r="ADL31" s="94"/>
      <c r="ADM31" s="94"/>
      <c r="ADN31" s="94"/>
      <c r="ADO31" s="94"/>
      <c r="ADP31" s="94"/>
      <c r="ADQ31" s="94"/>
      <c r="ADR31" s="94"/>
      <c r="ADS31" s="94"/>
      <c r="ADT31" s="94"/>
      <c r="ADU31" s="94"/>
      <c r="ADV31" s="94"/>
      <c r="ADW31" s="94"/>
      <c r="ADX31" s="94"/>
      <c r="ADY31" s="94"/>
      <c r="ADZ31" s="94"/>
      <c r="AEA31" s="94"/>
      <c r="AEB31" s="94"/>
      <c r="AEC31" s="94"/>
      <c r="AED31" s="94"/>
      <c r="AEE31" s="94"/>
      <c r="AEF31" s="94"/>
      <c r="AEG31" s="94"/>
      <c r="AEH31" s="94"/>
      <c r="AEI31" s="94"/>
      <c r="AEJ31" s="94"/>
      <c r="AEK31" s="94"/>
      <c r="AEL31" s="94"/>
      <c r="AEM31" s="94"/>
      <c r="AEN31" s="94"/>
      <c r="AEO31" s="94"/>
      <c r="AEP31" s="94"/>
      <c r="AEQ31" s="94"/>
      <c r="AER31" s="94"/>
      <c r="AES31" s="94"/>
      <c r="AET31" s="94"/>
      <c r="AEU31" s="94"/>
      <c r="AEV31" s="94"/>
      <c r="AEW31" s="94"/>
      <c r="AEX31" s="94"/>
      <c r="AEY31" s="94"/>
      <c r="AEZ31" s="94"/>
      <c r="AFA31" s="94"/>
      <c r="AFB31" s="94"/>
      <c r="AFC31" s="94"/>
      <c r="AFD31" s="94"/>
      <c r="AFE31" s="94"/>
      <c r="AFF31" s="94"/>
      <c r="AFG31" s="94"/>
      <c r="AFH31" s="94"/>
      <c r="AFI31" s="94"/>
      <c r="AFJ31" s="94"/>
      <c r="AFK31" s="94"/>
      <c r="AFL31" s="94"/>
      <c r="AFM31" s="94"/>
      <c r="AFN31" s="94"/>
      <c r="AFO31" s="94"/>
      <c r="AFP31" s="94"/>
      <c r="AFQ31" s="94"/>
      <c r="AFR31" s="94"/>
      <c r="AFS31" s="94"/>
      <c r="AFT31" s="94"/>
      <c r="AFU31" s="94"/>
      <c r="AFV31" s="94"/>
      <c r="AFW31" s="94"/>
      <c r="AFX31" s="94"/>
      <c r="AFY31" s="94"/>
      <c r="AFZ31" s="94"/>
      <c r="AGA31" s="94"/>
      <c r="AGB31" s="94"/>
      <c r="AGC31" s="94"/>
      <c r="AGD31" s="94"/>
      <c r="AGE31" s="94"/>
      <c r="AGF31" s="94"/>
      <c r="AGG31" s="94"/>
      <c r="AGH31" s="94"/>
      <c r="AGI31" s="94"/>
      <c r="AGJ31" s="94"/>
      <c r="AGK31" s="94"/>
      <c r="AGL31" s="94"/>
      <c r="AGM31" s="94"/>
      <c r="AGN31" s="94"/>
      <c r="AGO31" s="94"/>
      <c r="AGP31" s="94"/>
      <c r="AGQ31" s="94"/>
      <c r="AGR31" s="94"/>
      <c r="AGS31" s="94"/>
      <c r="AGT31" s="94"/>
      <c r="AGU31" s="94"/>
      <c r="AGV31" s="94"/>
      <c r="AGW31" s="94"/>
      <c r="AGX31" s="94"/>
      <c r="AGY31" s="94"/>
      <c r="AGZ31" s="94"/>
      <c r="AHA31" s="94"/>
      <c r="AHB31" s="94"/>
      <c r="AHC31" s="94"/>
      <c r="AHD31" s="94"/>
      <c r="AHE31" s="94"/>
      <c r="AHF31" s="94"/>
      <c r="AHG31" s="94"/>
      <c r="AHH31" s="94"/>
      <c r="AHI31" s="94"/>
      <c r="AHJ31" s="94"/>
      <c r="AHK31" s="94"/>
      <c r="AHL31" s="94"/>
      <c r="AHM31" s="94"/>
      <c r="AHN31" s="94"/>
      <c r="AHO31" s="94"/>
      <c r="AHP31" s="94"/>
      <c r="AHQ31" s="94"/>
      <c r="AHR31" s="94"/>
      <c r="AHS31" s="94"/>
      <c r="AHT31" s="94"/>
      <c r="AHU31" s="94"/>
      <c r="AHV31" s="94"/>
      <c r="AHW31" s="94"/>
      <c r="AHX31" s="94"/>
      <c r="AHY31" s="94"/>
      <c r="AHZ31" s="94"/>
      <c r="AIA31" s="94"/>
      <c r="AIB31" s="94"/>
      <c r="AIC31" s="94"/>
      <c r="AID31" s="94"/>
      <c r="AIE31" s="94"/>
      <c r="AIF31" s="94"/>
      <c r="AIG31" s="94"/>
      <c r="AIH31" s="94"/>
      <c r="AII31" s="94"/>
      <c r="AIJ31" s="94"/>
      <c r="AIK31" s="94"/>
      <c r="AIL31" s="94"/>
      <c r="AIM31" s="94"/>
      <c r="AIN31" s="94"/>
      <c r="AIO31" s="94"/>
      <c r="AIP31" s="94"/>
      <c r="AIQ31" s="94"/>
      <c r="AIR31" s="94"/>
      <c r="AIS31" s="94"/>
      <c r="AIT31" s="94"/>
      <c r="AIU31" s="94"/>
      <c r="AIV31" s="94"/>
      <c r="AIW31" s="94"/>
      <c r="AIX31" s="94"/>
      <c r="AIY31" s="94"/>
      <c r="AIZ31" s="94"/>
      <c r="AJA31" s="94"/>
      <c r="AJB31" s="94"/>
      <c r="AJC31" s="94"/>
      <c r="AJD31" s="94"/>
      <c r="AJE31" s="94"/>
      <c r="AJF31" s="94"/>
      <c r="AJG31" s="94"/>
      <c r="AJH31" s="94"/>
      <c r="AJI31" s="94"/>
      <c r="AJJ31" s="94"/>
      <c r="AJK31" s="94"/>
      <c r="AJL31" s="94"/>
      <c r="AJM31" s="94"/>
      <c r="AJN31" s="94"/>
      <c r="AJO31" s="94"/>
      <c r="AJP31" s="94"/>
      <c r="AJQ31" s="94"/>
      <c r="AJR31" s="94"/>
      <c r="AJS31" s="94"/>
      <c r="AJT31" s="94"/>
      <c r="AJU31" s="94"/>
      <c r="AJV31" s="94"/>
      <c r="AJW31" s="94"/>
      <c r="AJX31" s="94"/>
      <c r="AJY31" s="94"/>
      <c r="AJZ31" s="94"/>
      <c r="AKA31" s="94"/>
      <c r="AKB31" s="94"/>
      <c r="AKC31" s="94"/>
      <c r="AKD31" s="94"/>
      <c r="AKE31" s="94"/>
      <c r="AKF31" s="94"/>
      <c r="AKG31" s="94"/>
      <c r="AKH31" s="94"/>
    </row>
    <row r="32" customFormat="false" ht="12.75" hidden="false" customHeight="true" outlineLevel="0" collapsed="false">
      <c r="A32" s="100" t="s">
        <v>859</v>
      </c>
      <c r="B32" s="101" t="n">
        <v>1014</v>
      </c>
      <c r="C32" s="102" t="n">
        <f aca="false">VLOOKUP(B32,$L$3:$Q$1430,6,0)</f>
        <v>4.2</v>
      </c>
      <c r="D32" s="101" t="n">
        <v>1064</v>
      </c>
      <c r="E32" s="102" t="n">
        <f aca="false">VLOOKUP(D32,$L$3:$Q$1430,6,0)</f>
        <v>3.6</v>
      </c>
      <c r="F32" s="92"/>
      <c r="G32" s="93"/>
      <c r="H32" s="92"/>
      <c r="I32" s="93"/>
      <c r="J32" s="7"/>
      <c r="K32" s="92"/>
      <c r="L32" s="7" t="n">
        <v>30</v>
      </c>
      <c r="M32" s="7" t="s">
        <v>888</v>
      </c>
      <c r="N32" s="7" t="s">
        <v>832</v>
      </c>
      <c r="O32" s="7" t="s">
        <v>833</v>
      </c>
      <c r="P32" s="7" t="n">
        <v>330</v>
      </c>
      <c r="Q32" s="93" t="n">
        <f aca="false">P32/100</f>
        <v>3.3</v>
      </c>
      <c r="R32" s="7" t="n">
        <v>5</v>
      </c>
      <c r="S32" s="7" t="n">
        <v>0</v>
      </c>
      <c r="T32" s="7" t="n">
        <v>0</v>
      </c>
      <c r="U32" s="7" t="n">
        <v>0</v>
      </c>
      <c r="V32" s="7" t="n">
        <v>0</v>
      </c>
      <c r="W32" s="7" t="n">
        <v>0</v>
      </c>
      <c r="X32" s="7" t="n">
        <v>1</v>
      </c>
      <c r="Y32" s="7" t="s">
        <v>834</v>
      </c>
      <c r="Z32" s="7" t="s">
        <v>835</v>
      </c>
      <c r="AA32" s="7" t="s">
        <v>836</v>
      </c>
      <c r="AB32" s="7" t="s">
        <v>837</v>
      </c>
      <c r="AC32" s="7" t="n">
        <v>0</v>
      </c>
      <c r="AD32" s="7" t="s">
        <v>838</v>
      </c>
      <c r="AE32" s="7" t="s">
        <v>836</v>
      </c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  <c r="KY32" s="94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4"/>
      <c r="MA32" s="94"/>
      <c r="MB32" s="94"/>
      <c r="MC32" s="94"/>
      <c r="MD32" s="94"/>
      <c r="ME32" s="94"/>
      <c r="MF32" s="94"/>
      <c r="MG32" s="94"/>
      <c r="MH32" s="94"/>
      <c r="MI32" s="94"/>
      <c r="MJ32" s="94"/>
      <c r="MK32" s="94"/>
      <c r="ML32" s="94"/>
      <c r="MM32" s="94"/>
      <c r="MN32" s="94"/>
      <c r="MO32" s="94"/>
      <c r="MP32" s="94"/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4"/>
      <c r="OP32" s="94"/>
      <c r="OQ32" s="94"/>
      <c r="OR32" s="94"/>
      <c r="OS32" s="94"/>
      <c r="OT32" s="94"/>
      <c r="OU32" s="94"/>
      <c r="OV32" s="94"/>
      <c r="OW32" s="94"/>
      <c r="OX32" s="94"/>
      <c r="OY32" s="94"/>
      <c r="OZ32" s="94"/>
      <c r="PA32" s="94"/>
      <c r="PB32" s="94"/>
      <c r="PC32" s="94"/>
      <c r="PD32" s="94"/>
      <c r="PE32" s="94"/>
      <c r="PF32" s="94"/>
      <c r="PG32" s="94"/>
      <c r="PH32" s="94"/>
      <c r="PI32" s="94"/>
      <c r="PJ32" s="94"/>
      <c r="PK32" s="94"/>
      <c r="PL32" s="94"/>
      <c r="PM32" s="94"/>
      <c r="PN32" s="94"/>
      <c r="PO32" s="94"/>
      <c r="PP32" s="94"/>
      <c r="PQ32" s="94"/>
      <c r="PR32" s="94"/>
      <c r="PS32" s="94"/>
      <c r="PT32" s="94"/>
      <c r="PU32" s="94"/>
      <c r="PV32" s="94"/>
      <c r="PW32" s="94"/>
      <c r="PX32" s="94"/>
      <c r="PY32" s="94"/>
      <c r="PZ32" s="94"/>
      <c r="QA32" s="94"/>
      <c r="QB32" s="94"/>
      <c r="QC32" s="94"/>
      <c r="QD32" s="94"/>
      <c r="QE32" s="94"/>
      <c r="QF32" s="94"/>
      <c r="QG32" s="94"/>
      <c r="QH32" s="94"/>
      <c r="QI32" s="94"/>
      <c r="QJ32" s="94"/>
      <c r="QK32" s="94"/>
      <c r="QL32" s="94"/>
      <c r="QM32" s="94"/>
      <c r="QN32" s="94"/>
      <c r="QO32" s="94"/>
      <c r="QP32" s="94"/>
      <c r="QQ32" s="94"/>
      <c r="QR32" s="94"/>
      <c r="QS32" s="94"/>
      <c r="QT32" s="94"/>
      <c r="QU32" s="94"/>
      <c r="QV32" s="94"/>
      <c r="QW32" s="94"/>
      <c r="QX32" s="94"/>
      <c r="QY32" s="94"/>
      <c r="QZ32" s="94"/>
      <c r="RA32" s="94"/>
      <c r="RB32" s="94"/>
      <c r="RC32" s="94"/>
      <c r="RD32" s="94"/>
      <c r="RE32" s="94"/>
      <c r="RF32" s="94"/>
      <c r="RG32" s="94"/>
      <c r="RH32" s="94"/>
      <c r="RI32" s="94"/>
      <c r="RJ32" s="94"/>
      <c r="RK32" s="94"/>
      <c r="RL32" s="94"/>
      <c r="RM32" s="94"/>
      <c r="RN32" s="94"/>
      <c r="RO32" s="94"/>
      <c r="RP32" s="94"/>
      <c r="RQ32" s="94"/>
      <c r="RR32" s="94"/>
      <c r="RS32" s="94"/>
      <c r="RT32" s="94"/>
      <c r="RU32" s="94"/>
      <c r="RV32" s="94"/>
      <c r="RW32" s="94"/>
      <c r="RX32" s="94"/>
      <c r="RY32" s="94"/>
      <c r="RZ32" s="94"/>
      <c r="SA32" s="94"/>
      <c r="SB32" s="94"/>
      <c r="SC32" s="94"/>
      <c r="SD32" s="94"/>
      <c r="SE32" s="94"/>
      <c r="SF32" s="94"/>
      <c r="SG32" s="94"/>
      <c r="SH32" s="94"/>
      <c r="SI32" s="94"/>
      <c r="SJ32" s="94"/>
      <c r="SK32" s="94"/>
      <c r="SL32" s="94"/>
      <c r="SM32" s="94"/>
      <c r="SN32" s="94"/>
      <c r="SO32" s="94"/>
      <c r="SP32" s="94"/>
      <c r="SQ32" s="94"/>
      <c r="SR32" s="94"/>
      <c r="SS32" s="94"/>
      <c r="ST32" s="94"/>
      <c r="SU32" s="94"/>
      <c r="SV32" s="94"/>
      <c r="SW32" s="94"/>
      <c r="SX32" s="94"/>
      <c r="SY32" s="94"/>
      <c r="SZ32" s="94"/>
      <c r="TA32" s="94"/>
      <c r="TB32" s="94"/>
      <c r="TC32" s="94"/>
      <c r="TD32" s="94"/>
      <c r="TE32" s="94"/>
      <c r="TF32" s="94"/>
      <c r="TG32" s="94"/>
      <c r="TH32" s="94"/>
      <c r="TI32" s="94"/>
      <c r="TJ32" s="94"/>
      <c r="TK32" s="94"/>
      <c r="TL32" s="94"/>
      <c r="TM32" s="94"/>
      <c r="TN32" s="94"/>
      <c r="TO32" s="94"/>
      <c r="TP32" s="94"/>
      <c r="TQ32" s="94"/>
      <c r="TR32" s="94"/>
      <c r="TS32" s="94"/>
      <c r="TT32" s="94"/>
      <c r="TU32" s="94"/>
      <c r="TV32" s="94"/>
      <c r="TW32" s="94"/>
      <c r="TX32" s="94"/>
      <c r="TY32" s="94"/>
      <c r="TZ32" s="94"/>
      <c r="UA32" s="94"/>
      <c r="UB32" s="94"/>
      <c r="UC32" s="94"/>
      <c r="UD32" s="94"/>
      <c r="UE32" s="94"/>
      <c r="UF32" s="94"/>
      <c r="UG32" s="94"/>
      <c r="UH32" s="94"/>
      <c r="UI32" s="94"/>
      <c r="UJ32" s="94"/>
      <c r="UK32" s="94"/>
      <c r="UL32" s="94"/>
      <c r="UM32" s="94"/>
      <c r="UN32" s="94"/>
      <c r="UO32" s="94"/>
      <c r="UP32" s="94"/>
      <c r="UQ32" s="94"/>
      <c r="UR32" s="94"/>
      <c r="US32" s="94"/>
      <c r="UT32" s="94"/>
      <c r="UU32" s="94"/>
      <c r="UV32" s="94"/>
      <c r="UW32" s="94"/>
      <c r="UX32" s="94"/>
      <c r="UY32" s="94"/>
      <c r="UZ32" s="94"/>
      <c r="VA32" s="94"/>
      <c r="VB32" s="94"/>
      <c r="VC32" s="94"/>
      <c r="VD32" s="94"/>
      <c r="VE32" s="94"/>
      <c r="VF32" s="94"/>
      <c r="VG32" s="94"/>
      <c r="VH32" s="94"/>
      <c r="VI32" s="94"/>
      <c r="VJ32" s="94"/>
      <c r="VK32" s="94"/>
      <c r="VL32" s="94"/>
      <c r="VM32" s="94"/>
      <c r="VN32" s="94"/>
      <c r="VO32" s="94"/>
      <c r="VP32" s="94"/>
      <c r="VQ32" s="94"/>
      <c r="VR32" s="94"/>
      <c r="VS32" s="94"/>
      <c r="VT32" s="94"/>
      <c r="VU32" s="94"/>
      <c r="VV32" s="94"/>
      <c r="VW32" s="94"/>
      <c r="VX32" s="94"/>
      <c r="VY32" s="94"/>
      <c r="VZ32" s="94"/>
      <c r="WA32" s="94"/>
      <c r="WB32" s="94"/>
      <c r="WC32" s="94"/>
      <c r="WD32" s="94"/>
      <c r="WE32" s="94"/>
      <c r="WF32" s="94"/>
      <c r="WG32" s="94"/>
      <c r="WH32" s="94"/>
      <c r="WI32" s="94"/>
      <c r="WJ32" s="94"/>
      <c r="WK32" s="94"/>
      <c r="WL32" s="94"/>
      <c r="WM32" s="94"/>
      <c r="WN32" s="94"/>
      <c r="WO32" s="94"/>
      <c r="WP32" s="94"/>
      <c r="WQ32" s="94"/>
      <c r="WR32" s="94"/>
      <c r="WS32" s="94"/>
      <c r="WT32" s="94"/>
      <c r="WU32" s="94"/>
      <c r="WV32" s="94"/>
      <c r="WW32" s="94"/>
      <c r="WX32" s="94"/>
      <c r="WY32" s="94"/>
      <c r="WZ32" s="94"/>
      <c r="XA32" s="94"/>
      <c r="XB32" s="94"/>
      <c r="XC32" s="94"/>
      <c r="XD32" s="94"/>
      <c r="XE32" s="94"/>
      <c r="XF32" s="94"/>
      <c r="XG32" s="94"/>
      <c r="XH32" s="94"/>
      <c r="XI32" s="94"/>
      <c r="XJ32" s="94"/>
      <c r="XK32" s="94"/>
      <c r="XL32" s="94"/>
      <c r="XM32" s="94"/>
      <c r="XN32" s="94"/>
      <c r="XO32" s="94"/>
      <c r="XP32" s="94"/>
      <c r="XQ32" s="94"/>
      <c r="XR32" s="94"/>
      <c r="XS32" s="94"/>
      <c r="XT32" s="94"/>
      <c r="XU32" s="94"/>
      <c r="XV32" s="94"/>
      <c r="XW32" s="94"/>
      <c r="XX32" s="94"/>
      <c r="XY32" s="94"/>
      <c r="XZ32" s="94"/>
      <c r="YA32" s="94"/>
      <c r="YB32" s="94"/>
      <c r="YC32" s="94"/>
      <c r="YD32" s="94"/>
      <c r="YE32" s="94"/>
      <c r="YF32" s="94"/>
      <c r="YG32" s="94"/>
      <c r="YH32" s="94"/>
      <c r="YI32" s="94"/>
      <c r="YJ32" s="94"/>
      <c r="YK32" s="94"/>
      <c r="YL32" s="94"/>
      <c r="YM32" s="94"/>
      <c r="YN32" s="94"/>
      <c r="YO32" s="94"/>
      <c r="YP32" s="94"/>
      <c r="YQ32" s="94"/>
      <c r="YR32" s="94"/>
      <c r="YS32" s="94"/>
      <c r="YT32" s="94"/>
      <c r="YU32" s="94"/>
      <c r="YV32" s="94"/>
      <c r="YW32" s="94"/>
      <c r="YX32" s="94"/>
      <c r="YY32" s="94"/>
      <c r="YZ32" s="94"/>
      <c r="ZA32" s="94"/>
      <c r="ZB32" s="94"/>
      <c r="ZC32" s="94"/>
      <c r="ZD32" s="94"/>
      <c r="ZE32" s="94"/>
      <c r="ZF32" s="94"/>
      <c r="ZG32" s="94"/>
      <c r="ZH32" s="94"/>
      <c r="ZI32" s="94"/>
      <c r="ZJ32" s="94"/>
      <c r="ZK32" s="94"/>
      <c r="ZL32" s="94"/>
      <c r="ZM32" s="94"/>
      <c r="ZN32" s="94"/>
      <c r="ZO32" s="94"/>
      <c r="ZP32" s="94"/>
      <c r="ZQ32" s="94"/>
      <c r="ZR32" s="94"/>
      <c r="ZS32" s="94"/>
      <c r="ZT32" s="94"/>
      <c r="ZU32" s="94"/>
      <c r="ZV32" s="94"/>
      <c r="ZW32" s="94"/>
      <c r="ZX32" s="94"/>
      <c r="ZY32" s="94"/>
      <c r="ZZ32" s="94"/>
      <c r="AAA32" s="94"/>
      <c r="AAB32" s="94"/>
      <c r="AAC32" s="94"/>
      <c r="AAD32" s="94"/>
      <c r="AAE32" s="94"/>
      <c r="AAF32" s="94"/>
      <c r="AAG32" s="94"/>
      <c r="AAH32" s="94"/>
      <c r="AAI32" s="94"/>
      <c r="AAJ32" s="94"/>
      <c r="AAK32" s="94"/>
      <c r="AAL32" s="94"/>
      <c r="AAM32" s="94"/>
      <c r="AAN32" s="94"/>
      <c r="AAO32" s="94"/>
      <c r="AAP32" s="94"/>
      <c r="AAQ32" s="94"/>
      <c r="AAR32" s="94"/>
      <c r="AAS32" s="94"/>
      <c r="AAT32" s="94"/>
      <c r="AAU32" s="94"/>
      <c r="AAV32" s="94"/>
      <c r="AAW32" s="94"/>
      <c r="AAX32" s="94"/>
      <c r="AAY32" s="94"/>
      <c r="AAZ32" s="94"/>
      <c r="ABA32" s="94"/>
      <c r="ABB32" s="94"/>
      <c r="ABC32" s="94"/>
      <c r="ABD32" s="94"/>
      <c r="ABE32" s="94"/>
      <c r="ABF32" s="94"/>
      <c r="ABG32" s="94"/>
      <c r="ABH32" s="94"/>
      <c r="ABI32" s="94"/>
      <c r="ABJ32" s="94"/>
      <c r="ABK32" s="94"/>
      <c r="ABL32" s="94"/>
      <c r="ABM32" s="94"/>
      <c r="ABN32" s="94"/>
      <c r="ABO32" s="94"/>
      <c r="ABP32" s="94"/>
      <c r="ABQ32" s="94"/>
      <c r="ABR32" s="94"/>
      <c r="ABS32" s="94"/>
      <c r="ABT32" s="94"/>
      <c r="ABU32" s="94"/>
      <c r="ABV32" s="94"/>
      <c r="ABW32" s="94"/>
      <c r="ABX32" s="94"/>
      <c r="ABY32" s="94"/>
      <c r="ABZ32" s="94"/>
      <c r="ACA32" s="94"/>
      <c r="ACB32" s="94"/>
      <c r="ACC32" s="94"/>
      <c r="ACD32" s="94"/>
      <c r="ACE32" s="94"/>
      <c r="ACF32" s="94"/>
      <c r="ACG32" s="94"/>
      <c r="ACH32" s="94"/>
      <c r="ACI32" s="94"/>
      <c r="ACJ32" s="94"/>
      <c r="ACK32" s="94"/>
      <c r="ACL32" s="94"/>
      <c r="ACM32" s="94"/>
      <c r="ACN32" s="94"/>
      <c r="ACO32" s="94"/>
      <c r="ACP32" s="94"/>
      <c r="ACQ32" s="94"/>
      <c r="ACR32" s="94"/>
      <c r="ACS32" s="94"/>
      <c r="ACT32" s="94"/>
      <c r="ACU32" s="94"/>
      <c r="ACV32" s="94"/>
      <c r="ACW32" s="94"/>
      <c r="ACX32" s="94"/>
      <c r="ACY32" s="94"/>
      <c r="ACZ32" s="94"/>
      <c r="ADA32" s="94"/>
      <c r="ADB32" s="94"/>
      <c r="ADC32" s="94"/>
      <c r="ADD32" s="94"/>
      <c r="ADE32" s="94"/>
      <c r="ADF32" s="94"/>
      <c r="ADG32" s="94"/>
      <c r="ADH32" s="94"/>
      <c r="ADI32" s="94"/>
      <c r="ADJ32" s="94"/>
      <c r="ADK32" s="94"/>
      <c r="ADL32" s="94"/>
      <c r="ADM32" s="94"/>
      <c r="ADN32" s="94"/>
      <c r="ADO32" s="94"/>
      <c r="ADP32" s="94"/>
      <c r="ADQ32" s="94"/>
      <c r="ADR32" s="94"/>
      <c r="ADS32" s="94"/>
      <c r="ADT32" s="94"/>
      <c r="ADU32" s="94"/>
      <c r="ADV32" s="94"/>
      <c r="ADW32" s="94"/>
      <c r="ADX32" s="94"/>
      <c r="ADY32" s="94"/>
      <c r="ADZ32" s="94"/>
      <c r="AEA32" s="94"/>
      <c r="AEB32" s="94"/>
      <c r="AEC32" s="94"/>
      <c r="AED32" s="94"/>
      <c r="AEE32" s="94"/>
      <c r="AEF32" s="94"/>
      <c r="AEG32" s="94"/>
      <c r="AEH32" s="94"/>
      <c r="AEI32" s="94"/>
      <c r="AEJ32" s="94"/>
      <c r="AEK32" s="94"/>
      <c r="AEL32" s="94"/>
      <c r="AEM32" s="94"/>
      <c r="AEN32" s="94"/>
      <c r="AEO32" s="94"/>
      <c r="AEP32" s="94"/>
      <c r="AEQ32" s="94"/>
      <c r="AER32" s="94"/>
      <c r="AES32" s="94"/>
      <c r="AET32" s="94"/>
      <c r="AEU32" s="94"/>
      <c r="AEV32" s="94"/>
      <c r="AEW32" s="94"/>
      <c r="AEX32" s="94"/>
      <c r="AEY32" s="94"/>
      <c r="AEZ32" s="94"/>
      <c r="AFA32" s="94"/>
      <c r="AFB32" s="94"/>
      <c r="AFC32" s="94"/>
      <c r="AFD32" s="94"/>
      <c r="AFE32" s="94"/>
      <c r="AFF32" s="94"/>
      <c r="AFG32" s="94"/>
      <c r="AFH32" s="94"/>
      <c r="AFI32" s="94"/>
      <c r="AFJ32" s="94"/>
      <c r="AFK32" s="94"/>
      <c r="AFL32" s="94"/>
      <c r="AFM32" s="94"/>
      <c r="AFN32" s="94"/>
      <c r="AFO32" s="94"/>
      <c r="AFP32" s="94"/>
      <c r="AFQ32" s="94"/>
      <c r="AFR32" s="94"/>
      <c r="AFS32" s="94"/>
      <c r="AFT32" s="94"/>
      <c r="AFU32" s="94"/>
      <c r="AFV32" s="94"/>
      <c r="AFW32" s="94"/>
      <c r="AFX32" s="94"/>
      <c r="AFY32" s="94"/>
      <c r="AFZ32" s="94"/>
      <c r="AGA32" s="94"/>
      <c r="AGB32" s="94"/>
      <c r="AGC32" s="94"/>
      <c r="AGD32" s="94"/>
      <c r="AGE32" s="94"/>
      <c r="AGF32" s="94"/>
      <c r="AGG32" s="94"/>
      <c r="AGH32" s="94"/>
      <c r="AGI32" s="94"/>
      <c r="AGJ32" s="94"/>
      <c r="AGK32" s="94"/>
      <c r="AGL32" s="94"/>
      <c r="AGM32" s="94"/>
      <c r="AGN32" s="94"/>
      <c r="AGO32" s="94"/>
      <c r="AGP32" s="94"/>
      <c r="AGQ32" s="94"/>
      <c r="AGR32" s="94"/>
      <c r="AGS32" s="94"/>
      <c r="AGT32" s="94"/>
      <c r="AGU32" s="94"/>
      <c r="AGV32" s="94"/>
      <c r="AGW32" s="94"/>
      <c r="AGX32" s="94"/>
      <c r="AGY32" s="94"/>
      <c r="AGZ32" s="94"/>
      <c r="AHA32" s="94"/>
      <c r="AHB32" s="94"/>
      <c r="AHC32" s="94"/>
      <c r="AHD32" s="94"/>
      <c r="AHE32" s="94"/>
      <c r="AHF32" s="94"/>
      <c r="AHG32" s="94"/>
      <c r="AHH32" s="94"/>
      <c r="AHI32" s="94"/>
      <c r="AHJ32" s="94"/>
      <c r="AHK32" s="94"/>
      <c r="AHL32" s="94"/>
      <c r="AHM32" s="94"/>
      <c r="AHN32" s="94"/>
      <c r="AHO32" s="94"/>
      <c r="AHP32" s="94"/>
      <c r="AHQ32" s="94"/>
      <c r="AHR32" s="94"/>
      <c r="AHS32" s="94"/>
      <c r="AHT32" s="94"/>
      <c r="AHU32" s="94"/>
      <c r="AHV32" s="94"/>
      <c r="AHW32" s="94"/>
      <c r="AHX32" s="94"/>
      <c r="AHY32" s="94"/>
      <c r="AHZ32" s="94"/>
      <c r="AIA32" s="94"/>
      <c r="AIB32" s="94"/>
      <c r="AIC32" s="94"/>
      <c r="AID32" s="94"/>
      <c r="AIE32" s="94"/>
      <c r="AIF32" s="94"/>
      <c r="AIG32" s="94"/>
      <c r="AIH32" s="94"/>
      <c r="AII32" s="94"/>
      <c r="AIJ32" s="94"/>
      <c r="AIK32" s="94"/>
      <c r="AIL32" s="94"/>
      <c r="AIM32" s="94"/>
      <c r="AIN32" s="94"/>
      <c r="AIO32" s="94"/>
      <c r="AIP32" s="94"/>
      <c r="AIQ32" s="94"/>
      <c r="AIR32" s="94"/>
      <c r="AIS32" s="94"/>
      <c r="AIT32" s="94"/>
      <c r="AIU32" s="94"/>
      <c r="AIV32" s="94"/>
      <c r="AIW32" s="94"/>
      <c r="AIX32" s="94"/>
      <c r="AIY32" s="94"/>
      <c r="AIZ32" s="94"/>
      <c r="AJA32" s="94"/>
      <c r="AJB32" s="94"/>
      <c r="AJC32" s="94"/>
      <c r="AJD32" s="94"/>
      <c r="AJE32" s="94"/>
      <c r="AJF32" s="94"/>
      <c r="AJG32" s="94"/>
      <c r="AJH32" s="94"/>
      <c r="AJI32" s="94"/>
      <c r="AJJ32" s="94"/>
      <c r="AJK32" s="94"/>
      <c r="AJL32" s="94"/>
      <c r="AJM32" s="94"/>
      <c r="AJN32" s="94"/>
      <c r="AJO32" s="94"/>
      <c r="AJP32" s="94"/>
      <c r="AJQ32" s="94"/>
      <c r="AJR32" s="94"/>
      <c r="AJS32" s="94"/>
      <c r="AJT32" s="94"/>
      <c r="AJU32" s="94"/>
      <c r="AJV32" s="94"/>
      <c r="AJW32" s="94"/>
      <c r="AJX32" s="94"/>
      <c r="AJY32" s="94"/>
      <c r="AJZ32" s="94"/>
      <c r="AKA32" s="94"/>
      <c r="AKB32" s="94"/>
      <c r="AKC32" s="94"/>
      <c r="AKD32" s="94"/>
      <c r="AKE32" s="94"/>
      <c r="AKF32" s="94"/>
      <c r="AKG32" s="94"/>
      <c r="AKH32" s="94"/>
    </row>
    <row r="33" customFormat="false" ht="12.75" hidden="false" customHeight="true" outlineLevel="0" collapsed="false">
      <c r="A33" s="100" t="s">
        <v>889</v>
      </c>
      <c r="B33" s="101" t="n">
        <v>1100</v>
      </c>
      <c r="C33" s="102" t="n">
        <f aca="false">VLOOKUP(B33,$L$3:$Q$1430,6,0)</f>
        <v>8.4</v>
      </c>
      <c r="D33" s="101" t="n">
        <v>1160</v>
      </c>
      <c r="E33" s="102" t="n">
        <f aca="false">VLOOKUP(D33,$L$3:$Q$1430,6,0)</f>
        <v>6.3</v>
      </c>
      <c r="F33" s="92"/>
      <c r="G33" s="93"/>
      <c r="H33" s="92"/>
      <c r="I33" s="93"/>
      <c r="J33" s="7"/>
      <c r="K33" s="92"/>
      <c r="L33" s="7" t="n">
        <v>31</v>
      </c>
      <c r="M33" s="7" t="s">
        <v>890</v>
      </c>
      <c r="N33" s="7" t="s">
        <v>832</v>
      </c>
      <c r="O33" s="7" t="s">
        <v>833</v>
      </c>
      <c r="P33" s="7" t="n">
        <v>500</v>
      </c>
      <c r="Q33" s="93" t="n">
        <f aca="false">P33/100</f>
        <v>5</v>
      </c>
      <c r="R33" s="7" t="n">
        <v>5</v>
      </c>
      <c r="S33" s="7" t="n">
        <v>0</v>
      </c>
      <c r="T33" s="7" t="n">
        <v>0</v>
      </c>
      <c r="U33" s="7" t="n">
        <v>0</v>
      </c>
      <c r="V33" s="7" t="n">
        <v>0</v>
      </c>
      <c r="W33" s="7" t="n">
        <v>0</v>
      </c>
      <c r="X33" s="7" t="n">
        <v>1</v>
      </c>
      <c r="Y33" s="7" t="s">
        <v>834</v>
      </c>
      <c r="Z33" s="7" t="s">
        <v>835</v>
      </c>
      <c r="AA33" s="7" t="s">
        <v>836</v>
      </c>
      <c r="AB33" s="7" t="s">
        <v>837</v>
      </c>
      <c r="AC33" s="7" t="n">
        <v>0</v>
      </c>
      <c r="AD33" s="7" t="s">
        <v>838</v>
      </c>
      <c r="AE33" s="7" t="s">
        <v>836</v>
      </c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4"/>
      <c r="IX33" s="94"/>
      <c r="IY33" s="94"/>
      <c r="IZ33" s="94"/>
      <c r="JA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4"/>
      <c r="JO33" s="94"/>
      <c r="JP33" s="94"/>
      <c r="JQ33" s="94"/>
      <c r="JR33" s="94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4"/>
      <c r="KU33" s="94"/>
      <c r="KV33" s="94"/>
      <c r="KW33" s="94"/>
      <c r="KX33" s="94"/>
      <c r="KY33" s="94"/>
      <c r="KZ33" s="94"/>
      <c r="LA33" s="94"/>
      <c r="LB33" s="94"/>
      <c r="LC33" s="94"/>
      <c r="LD33" s="94"/>
      <c r="LE33" s="94"/>
      <c r="LF33" s="94"/>
      <c r="LG33" s="94"/>
      <c r="LH33" s="94"/>
      <c r="LI33" s="94"/>
      <c r="LJ33" s="94"/>
      <c r="LK33" s="94"/>
      <c r="LL33" s="94"/>
      <c r="LM33" s="94"/>
      <c r="LN33" s="94"/>
      <c r="LO33" s="94"/>
      <c r="LP33" s="94"/>
      <c r="LQ33" s="94"/>
      <c r="LR33" s="94"/>
      <c r="LS33" s="94"/>
      <c r="LT33" s="94"/>
      <c r="LU33" s="94"/>
      <c r="LV33" s="94"/>
      <c r="LW33" s="94"/>
      <c r="LX33" s="94"/>
      <c r="LY33" s="94"/>
      <c r="LZ33" s="94"/>
      <c r="MA33" s="94"/>
      <c r="MB33" s="94"/>
      <c r="MC33" s="94"/>
      <c r="MD33" s="94"/>
      <c r="ME33" s="94"/>
      <c r="MF33" s="94"/>
      <c r="MG33" s="94"/>
      <c r="MH33" s="94"/>
      <c r="MI33" s="94"/>
      <c r="MJ33" s="94"/>
      <c r="MK33" s="94"/>
      <c r="ML33" s="94"/>
      <c r="MM33" s="94"/>
      <c r="MN33" s="94"/>
      <c r="MO33" s="94"/>
      <c r="MP33" s="94"/>
      <c r="MQ33" s="94"/>
      <c r="MR33" s="94"/>
      <c r="MS33" s="94"/>
      <c r="MT33" s="94"/>
      <c r="MU33" s="94"/>
      <c r="MV33" s="94"/>
      <c r="MW33" s="94"/>
      <c r="MX33" s="94"/>
      <c r="MY33" s="94"/>
      <c r="MZ33" s="94"/>
      <c r="NA33" s="94"/>
      <c r="NB33" s="94"/>
      <c r="NC33" s="94"/>
      <c r="ND33" s="94"/>
      <c r="NE33" s="94"/>
      <c r="NF33" s="94"/>
      <c r="NG33" s="94"/>
      <c r="NH33" s="94"/>
      <c r="NI33" s="94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4"/>
      <c r="NX33" s="94"/>
      <c r="NY33" s="94"/>
      <c r="NZ33" s="94"/>
      <c r="OA33" s="94"/>
      <c r="OB33" s="94"/>
      <c r="OC33" s="94"/>
      <c r="OD33" s="94"/>
      <c r="OE33" s="94"/>
      <c r="OF33" s="94"/>
      <c r="OG33" s="94"/>
      <c r="OH33" s="94"/>
      <c r="OI33" s="94"/>
      <c r="OJ33" s="94"/>
      <c r="OK33" s="94"/>
      <c r="OL33" s="94"/>
      <c r="OM33" s="94"/>
      <c r="ON33" s="94"/>
      <c r="OO33" s="94"/>
      <c r="OP33" s="94"/>
      <c r="OQ33" s="94"/>
      <c r="OR33" s="94"/>
      <c r="OS33" s="94"/>
      <c r="OT33" s="94"/>
      <c r="OU33" s="94"/>
      <c r="OV33" s="94"/>
      <c r="OW33" s="94"/>
      <c r="OX33" s="94"/>
      <c r="OY33" s="94"/>
      <c r="OZ33" s="94"/>
      <c r="PA33" s="94"/>
      <c r="PB33" s="94"/>
      <c r="PC33" s="94"/>
      <c r="PD33" s="94"/>
      <c r="PE33" s="94"/>
      <c r="PF33" s="94"/>
      <c r="PG33" s="94"/>
      <c r="PH33" s="94"/>
      <c r="PI33" s="94"/>
      <c r="PJ33" s="94"/>
      <c r="PK33" s="94"/>
      <c r="PL33" s="94"/>
      <c r="PM33" s="94"/>
      <c r="PN33" s="94"/>
      <c r="PO33" s="94"/>
      <c r="PP33" s="94"/>
      <c r="PQ33" s="94"/>
      <c r="PR33" s="94"/>
      <c r="PS33" s="94"/>
      <c r="PT33" s="94"/>
      <c r="PU33" s="94"/>
      <c r="PV33" s="94"/>
      <c r="PW33" s="94"/>
      <c r="PX33" s="94"/>
      <c r="PY33" s="94"/>
      <c r="PZ33" s="94"/>
      <c r="QA33" s="94"/>
      <c r="QB33" s="94"/>
      <c r="QC33" s="94"/>
      <c r="QD33" s="94"/>
      <c r="QE33" s="94"/>
      <c r="QF33" s="94"/>
      <c r="QG33" s="94"/>
      <c r="QH33" s="94"/>
      <c r="QI33" s="94"/>
      <c r="QJ33" s="94"/>
      <c r="QK33" s="94"/>
      <c r="QL33" s="94"/>
      <c r="QM33" s="94"/>
      <c r="QN33" s="94"/>
      <c r="QO33" s="94"/>
      <c r="QP33" s="94"/>
      <c r="QQ33" s="94"/>
      <c r="QR33" s="94"/>
      <c r="QS33" s="94"/>
      <c r="QT33" s="94"/>
      <c r="QU33" s="94"/>
      <c r="QV33" s="94"/>
      <c r="QW33" s="94"/>
      <c r="QX33" s="94"/>
      <c r="QY33" s="94"/>
      <c r="QZ33" s="94"/>
      <c r="RA33" s="94"/>
      <c r="RB33" s="94"/>
      <c r="RC33" s="94"/>
      <c r="RD33" s="94"/>
      <c r="RE33" s="9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94"/>
      <c r="RQ33" s="94"/>
      <c r="RR33" s="94"/>
      <c r="RS33" s="9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94"/>
      <c r="SE33" s="94"/>
      <c r="SF33" s="94"/>
      <c r="SG33" s="9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94"/>
      <c r="SS33" s="94"/>
      <c r="ST33" s="94"/>
      <c r="SU33" s="9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94"/>
      <c r="TG33" s="94"/>
      <c r="TH33" s="94"/>
      <c r="TI33" s="9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94"/>
      <c r="TU33" s="94"/>
      <c r="TV33" s="94"/>
      <c r="TW33" s="9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94"/>
      <c r="UI33" s="94"/>
      <c r="UJ33" s="94"/>
      <c r="UK33" s="94"/>
      <c r="UL33" s="94"/>
      <c r="UM33" s="94"/>
      <c r="UN33" s="94"/>
      <c r="UO33" s="94"/>
      <c r="UP33" s="94"/>
      <c r="UQ33" s="94"/>
      <c r="UR33" s="94"/>
      <c r="US33" s="94"/>
      <c r="UT33" s="94"/>
      <c r="UU33" s="94"/>
      <c r="UV33" s="94"/>
      <c r="UW33" s="94"/>
      <c r="UX33" s="94"/>
      <c r="UY33" s="94"/>
      <c r="UZ33" s="94"/>
      <c r="VA33" s="94"/>
      <c r="VB33" s="94"/>
      <c r="VC33" s="94"/>
      <c r="VD33" s="94"/>
      <c r="VE33" s="94"/>
      <c r="VF33" s="94"/>
      <c r="VG33" s="94"/>
      <c r="VH33" s="94"/>
      <c r="VI33" s="94"/>
      <c r="VJ33" s="94"/>
      <c r="VK33" s="94"/>
      <c r="VL33" s="94"/>
      <c r="VM33" s="94"/>
      <c r="VN33" s="94"/>
      <c r="VO33" s="94"/>
      <c r="VP33" s="94"/>
      <c r="VQ33" s="94"/>
      <c r="VR33" s="94"/>
      <c r="VS33" s="94"/>
      <c r="VT33" s="94"/>
      <c r="VU33" s="94"/>
      <c r="VV33" s="94"/>
      <c r="VW33" s="94"/>
      <c r="VX33" s="94"/>
      <c r="VY33" s="94"/>
      <c r="VZ33" s="94"/>
      <c r="WA33" s="94"/>
      <c r="WB33" s="94"/>
      <c r="WC33" s="94"/>
      <c r="WD33" s="94"/>
      <c r="WE33" s="94"/>
      <c r="WF33" s="94"/>
      <c r="WG33" s="94"/>
      <c r="WH33" s="94"/>
      <c r="WI33" s="94"/>
      <c r="WJ33" s="94"/>
      <c r="WK33" s="94"/>
      <c r="WL33" s="94"/>
      <c r="WM33" s="94"/>
      <c r="WN33" s="94"/>
      <c r="WO33" s="94"/>
      <c r="WP33" s="94"/>
      <c r="WQ33" s="94"/>
      <c r="WR33" s="94"/>
      <c r="WS33" s="94"/>
      <c r="WT33" s="94"/>
      <c r="WU33" s="94"/>
      <c r="WV33" s="94"/>
      <c r="WW33" s="94"/>
      <c r="WX33" s="94"/>
      <c r="WY33" s="94"/>
      <c r="WZ33" s="94"/>
      <c r="XA33" s="94"/>
      <c r="XB33" s="94"/>
      <c r="XC33" s="94"/>
      <c r="XD33" s="94"/>
      <c r="XE33" s="94"/>
      <c r="XF33" s="94"/>
      <c r="XG33" s="94"/>
      <c r="XH33" s="94"/>
      <c r="XI33" s="94"/>
      <c r="XJ33" s="94"/>
      <c r="XK33" s="94"/>
      <c r="XL33" s="94"/>
      <c r="XM33" s="94"/>
      <c r="XN33" s="94"/>
      <c r="XO33" s="94"/>
      <c r="XP33" s="94"/>
      <c r="XQ33" s="94"/>
      <c r="XR33" s="94"/>
      <c r="XS33" s="94"/>
      <c r="XT33" s="94"/>
      <c r="XU33" s="94"/>
      <c r="XV33" s="94"/>
      <c r="XW33" s="94"/>
      <c r="XX33" s="94"/>
      <c r="XY33" s="94"/>
      <c r="XZ33" s="94"/>
      <c r="YA33" s="94"/>
      <c r="YB33" s="94"/>
      <c r="YC33" s="94"/>
      <c r="YD33" s="94"/>
      <c r="YE33" s="94"/>
      <c r="YF33" s="94"/>
      <c r="YG33" s="94"/>
      <c r="YH33" s="94"/>
      <c r="YI33" s="94"/>
      <c r="YJ33" s="94"/>
      <c r="YK33" s="94"/>
      <c r="YL33" s="94"/>
      <c r="YM33" s="94"/>
      <c r="YN33" s="94"/>
      <c r="YO33" s="94"/>
      <c r="YP33" s="94"/>
      <c r="YQ33" s="94"/>
      <c r="YR33" s="94"/>
      <c r="YS33" s="94"/>
      <c r="YT33" s="94"/>
      <c r="YU33" s="94"/>
      <c r="YV33" s="94"/>
      <c r="YW33" s="94"/>
      <c r="YX33" s="94"/>
      <c r="YY33" s="94"/>
      <c r="YZ33" s="94"/>
      <c r="ZA33" s="94"/>
      <c r="ZB33" s="94"/>
      <c r="ZC33" s="94"/>
      <c r="ZD33" s="94"/>
      <c r="ZE33" s="94"/>
      <c r="ZF33" s="94"/>
      <c r="ZG33" s="94"/>
      <c r="ZH33" s="94"/>
      <c r="ZI33" s="94"/>
      <c r="ZJ33" s="94"/>
      <c r="ZK33" s="94"/>
      <c r="ZL33" s="94"/>
      <c r="ZM33" s="94"/>
      <c r="ZN33" s="94"/>
      <c r="ZO33" s="94"/>
      <c r="ZP33" s="94"/>
      <c r="ZQ33" s="94"/>
      <c r="ZR33" s="94"/>
      <c r="ZS33" s="94"/>
      <c r="ZT33" s="94"/>
      <c r="ZU33" s="94"/>
      <c r="ZV33" s="94"/>
      <c r="ZW33" s="94"/>
      <c r="ZX33" s="94"/>
      <c r="ZY33" s="94"/>
      <c r="ZZ33" s="94"/>
      <c r="AAA33" s="94"/>
      <c r="AAB33" s="94"/>
      <c r="AAC33" s="94"/>
      <c r="AAD33" s="94"/>
      <c r="AAE33" s="94"/>
      <c r="AAF33" s="94"/>
      <c r="AAG33" s="94"/>
      <c r="AAH33" s="94"/>
      <c r="AAI33" s="94"/>
      <c r="AAJ33" s="94"/>
      <c r="AAK33" s="94"/>
      <c r="AAL33" s="94"/>
      <c r="AAM33" s="94"/>
      <c r="AAN33" s="94"/>
      <c r="AAO33" s="94"/>
      <c r="AAP33" s="94"/>
      <c r="AAQ33" s="94"/>
      <c r="AAR33" s="94"/>
      <c r="AAS33" s="94"/>
      <c r="AAT33" s="94"/>
      <c r="AAU33" s="94"/>
      <c r="AAV33" s="94"/>
      <c r="AAW33" s="94"/>
      <c r="AAX33" s="94"/>
      <c r="AAY33" s="94"/>
      <c r="AAZ33" s="94"/>
      <c r="ABA33" s="94"/>
      <c r="ABB33" s="94"/>
      <c r="ABC33" s="94"/>
      <c r="ABD33" s="94"/>
      <c r="ABE33" s="94"/>
      <c r="ABF33" s="94"/>
      <c r="ABG33" s="94"/>
      <c r="ABH33" s="94"/>
      <c r="ABI33" s="94"/>
      <c r="ABJ33" s="94"/>
      <c r="ABK33" s="94"/>
      <c r="ABL33" s="94"/>
      <c r="ABM33" s="94"/>
      <c r="ABN33" s="94"/>
      <c r="ABO33" s="94"/>
      <c r="ABP33" s="94"/>
      <c r="ABQ33" s="94"/>
      <c r="ABR33" s="94"/>
      <c r="ABS33" s="94"/>
      <c r="ABT33" s="94"/>
      <c r="ABU33" s="94"/>
      <c r="ABV33" s="94"/>
      <c r="ABW33" s="94"/>
      <c r="ABX33" s="94"/>
      <c r="ABY33" s="94"/>
      <c r="ABZ33" s="94"/>
      <c r="ACA33" s="94"/>
      <c r="ACB33" s="94"/>
      <c r="ACC33" s="94"/>
      <c r="ACD33" s="94"/>
      <c r="ACE33" s="94"/>
      <c r="ACF33" s="94"/>
      <c r="ACG33" s="94"/>
      <c r="ACH33" s="94"/>
      <c r="ACI33" s="94"/>
      <c r="ACJ33" s="94"/>
      <c r="ACK33" s="94"/>
      <c r="ACL33" s="94"/>
      <c r="ACM33" s="94"/>
      <c r="ACN33" s="94"/>
      <c r="ACO33" s="94"/>
      <c r="ACP33" s="94"/>
      <c r="ACQ33" s="94"/>
      <c r="ACR33" s="94"/>
      <c r="ACS33" s="94"/>
      <c r="ACT33" s="94"/>
      <c r="ACU33" s="94"/>
      <c r="ACV33" s="94"/>
      <c r="ACW33" s="94"/>
      <c r="ACX33" s="94"/>
      <c r="ACY33" s="94"/>
      <c r="ACZ33" s="94"/>
      <c r="ADA33" s="94"/>
      <c r="ADB33" s="94"/>
      <c r="ADC33" s="94"/>
      <c r="ADD33" s="94"/>
      <c r="ADE33" s="94"/>
      <c r="ADF33" s="94"/>
      <c r="ADG33" s="94"/>
      <c r="ADH33" s="94"/>
      <c r="ADI33" s="94"/>
      <c r="ADJ33" s="94"/>
      <c r="ADK33" s="94"/>
      <c r="ADL33" s="94"/>
      <c r="ADM33" s="94"/>
      <c r="ADN33" s="94"/>
      <c r="ADO33" s="94"/>
      <c r="ADP33" s="94"/>
      <c r="ADQ33" s="94"/>
      <c r="ADR33" s="94"/>
      <c r="ADS33" s="94"/>
      <c r="ADT33" s="94"/>
      <c r="ADU33" s="94"/>
      <c r="ADV33" s="94"/>
      <c r="ADW33" s="94"/>
      <c r="ADX33" s="94"/>
      <c r="ADY33" s="94"/>
      <c r="ADZ33" s="94"/>
      <c r="AEA33" s="94"/>
      <c r="AEB33" s="94"/>
      <c r="AEC33" s="94"/>
      <c r="AED33" s="94"/>
      <c r="AEE33" s="94"/>
      <c r="AEF33" s="94"/>
      <c r="AEG33" s="94"/>
      <c r="AEH33" s="94"/>
      <c r="AEI33" s="94"/>
      <c r="AEJ33" s="94"/>
      <c r="AEK33" s="94"/>
      <c r="AEL33" s="94"/>
      <c r="AEM33" s="94"/>
      <c r="AEN33" s="94"/>
      <c r="AEO33" s="94"/>
      <c r="AEP33" s="94"/>
      <c r="AEQ33" s="94"/>
      <c r="AER33" s="94"/>
      <c r="AES33" s="94"/>
      <c r="AET33" s="94"/>
      <c r="AEU33" s="94"/>
      <c r="AEV33" s="94"/>
      <c r="AEW33" s="94"/>
      <c r="AEX33" s="94"/>
      <c r="AEY33" s="94"/>
      <c r="AEZ33" s="94"/>
      <c r="AFA33" s="94"/>
      <c r="AFB33" s="94"/>
      <c r="AFC33" s="94"/>
      <c r="AFD33" s="94"/>
      <c r="AFE33" s="94"/>
      <c r="AFF33" s="94"/>
      <c r="AFG33" s="94"/>
      <c r="AFH33" s="94"/>
      <c r="AFI33" s="94"/>
      <c r="AFJ33" s="94"/>
      <c r="AFK33" s="94"/>
      <c r="AFL33" s="94"/>
      <c r="AFM33" s="94"/>
      <c r="AFN33" s="94"/>
      <c r="AFO33" s="94"/>
      <c r="AFP33" s="94"/>
      <c r="AFQ33" s="94"/>
      <c r="AFR33" s="94"/>
      <c r="AFS33" s="94"/>
      <c r="AFT33" s="94"/>
      <c r="AFU33" s="94"/>
      <c r="AFV33" s="94"/>
      <c r="AFW33" s="94"/>
      <c r="AFX33" s="94"/>
      <c r="AFY33" s="94"/>
      <c r="AFZ33" s="94"/>
      <c r="AGA33" s="94"/>
      <c r="AGB33" s="94"/>
      <c r="AGC33" s="94"/>
      <c r="AGD33" s="94"/>
      <c r="AGE33" s="94"/>
      <c r="AGF33" s="94"/>
      <c r="AGG33" s="94"/>
      <c r="AGH33" s="94"/>
      <c r="AGI33" s="94"/>
      <c r="AGJ33" s="94"/>
      <c r="AGK33" s="94"/>
      <c r="AGL33" s="94"/>
      <c r="AGM33" s="94"/>
      <c r="AGN33" s="94"/>
      <c r="AGO33" s="94"/>
      <c r="AGP33" s="94"/>
      <c r="AGQ33" s="94"/>
      <c r="AGR33" s="94"/>
      <c r="AGS33" s="94"/>
      <c r="AGT33" s="94"/>
      <c r="AGU33" s="94"/>
      <c r="AGV33" s="94"/>
      <c r="AGW33" s="94"/>
      <c r="AGX33" s="94"/>
      <c r="AGY33" s="94"/>
      <c r="AGZ33" s="94"/>
      <c r="AHA33" s="94"/>
      <c r="AHB33" s="94"/>
      <c r="AHC33" s="94"/>
      <c r="AHD33" s="94"/>
      <c r="AHE33" s="94"/>
      <c r="AHF33" s="94"/>
      <c r="AHG33" s="94"/>
      <c r="AHH33" s="94"/>
      <c r="AHI33" s="94"/>
      <c r="AHJ33" s="94"/>
      <c r="AHK33" s="94"/>
      <c r="AHL33" s="94"/>
      <c r="AHM33" s="94"/>
      <c r="AHN33" s="94"/>
      <c r="AHO33" s="94"/>
      <c r="AHP33" s="94"/>
      <c r="AHQ33" s="94"/>
      <c r="AHR33" s="94"/>
      <c r="AHS33" s="94"/>
      <c r="AHT33" s="94"/>
      <c r="AHU33" s="94"/>
      <c r="AHV33" s="94"/>
      <c r="AHW33" s="94"/>
      <c r="AHX33" s="94"/>
      <c r="AHY33" s="94"/>
      <c r="AHZ33" s="94"/>
      <c r="AIA33" s="94"/>
      <c r="AIB33" s="94"/>
      <c r="AIC33" s="94"/>
      <c r="AID33" s="94"/>
      <c r="AIE33" s="94"/>
      <c r="AIF33" s="94"/>
      <c r="AIG33" s="94"/>
      <c r="AIH33" s="94"/>
      <c r="AII33" s="94"/>
      <c r="AIJ33" s="94"/>
      <c r="AIK33" s="94"/>
      <c r="AIL33" s="94"/>
      <c r="AIM33" s="94"/>
      <c r="AIN33" s="94"/>
      <c r="AIO33" s="94"/>
      <c r="AIP33" s="94"/>
      <c r="AIQ33" s="94"/>
      <c r="AIR33" s="94"/>
      <c r="AIS33" s="94"/>
      <c r="AIT33" s="94"/>
      <c r="AIU33" s="94"/>
      <c r="AIV33" s="94"/>
      <c r="AIW33" s="94"/>
      <c r="AIX33" s="94"/>
      <c r="AIY33" s="94"/>
      <c r="AIZ33" s="94"/>
      <c r="AJA33" s="94"/>
      <c r="AJB33" s="94"/>
      <c r="AJC33" s="94"/>
      <c r="AJD33" s="94"/>
      <c r="AJE33" s="94"/>
      <c r="AJF33" s="94"/>
      <c r="AJG33" s="94"/>
      <c r="AJH33" s="94"/>
      <c r="AJI33" s="94"/>
      <c r="AJJ33" s="94"/>
      <c r="AJK33" s="94"/>
      <c r="AJL33" s="94"/>
      <c r="AJM33" s="94"/>
      <c r="AJN33" s="94"/>
      <c r="AJO33" s="94"/>
      <c r="AJP33" s="94"/>
      <c r="AJQ33" s="94"/>
      <c r="AJR33" s="94"/>
      <c r="AJS33" s="94"/>
      <c r="AJT33" s="94"/>
      <c r="AJU33" s="94"/>
      <c r="AJV33" s="94"/>
      <c r="AJW33" s="94"/>
      <c r="AJX33" s="94"/>
      <c r="AJY33" s="94"/>
      <c r="AJZ33" s="94"/>
      <c r="AKA33" s="94"/>
      <c r="AKB33" s="94"/>
      <c r="AKC33" s="94"/>
      <c r="AKD33" s="94"/>
      <c r="AKE33" s="94"/>
      <c r="AKF33" s="94"/>
      <c r="AKG33" s="94"/>
      <c r="AKH33" s="94"/>
    </row>
    <row r="34" customFormat="false" ht="12.75" hidden="false" customHeight="true" outlineLevel="0" collapsed="false">
      <c r="A34" s="100" t="s">
        <v>891</v>
      </c>
      <c r="B34" s="101" t="n">
        <v>1110</v>
      </c>
      <c r="C34" s="102" t="n">
        <f aca="false">VLOOKUP(B34,$L$3:$Q$1430,6,0)</f>
        <v>6.8</v>
      </c>
      <c r="D34" s="101" t="n">
        <v>1160</v>
      </c>
      <c r="E34" s="102" t="n">
        <f aca="false">VLOOKUP(D34,$L$3:$Q$1430,6,0)</f>
        <v>6.3</v>
      </c>
      <c r="F34" s="92"/>
      <c r="G34" s="93"/>
      <c r="H34" s="92"/>
      <c r="I34" s="93"/>
      <c r="J34" s="7"/>
      <c r="K34" s="92"/>
      <c r="L34" s="7" t="n">
        <v>32</v>
      </c>
      <c r="M34" s="7" t="s">
        <v>892</v>
      </c>
      <c r="N34" s="7" t="s">
        <v>832</v>
      </c>
      <c r="O34" s="7" t="s">
        <v>833</v>
      </c>
      <c r="P34" s="7" t="n">
        <v>360</v>
      </c>
      <c r="Q34" s="93" t="n">
        <f aca="false">P34/100</f>
        <v>3.6</v>
      </c>
      <c r="R34" s="7" t="n">
        <v>5</v>
      </c>
      <c r="S34" s="7" t="n">
        <v>0</v>
      </c>
      <c r="T34" s="7" t="n">
        <v>0</v>
      </c>
      <c r="U34" s="7" t="n">
        <v>0</v>
      </c>
      <c r="V34" s="7" t="n">
        <v>0</v>
      </c>
      <c r="W34" s="7" t="n">
        <v>0</v>
      </c>
      <c r="X34" s="7" t="n">
        <v>2</v>
      </c>
      <c r="Y34" s="7" t="s">
        <v>834</v>
      </c>
      <c r="Z34" s="7" t="s">
        <v>835</v>
      </c>
      <c r="AA34" s="7" t="s">
        <v>836</v>
      </c>
      <c r="AB34" s="7" t="s">
        <v>837</v>
      </c>
      <c r="AC34" s="7" t="n">
        <v>0</v>
      </c>
      <c r="AD34" s="7" t="s">
        <v>838</v>
      </c>
      <c r="AE34" s="7" t="s">
        <v>836</v>
      </c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  <c r="OU34" s="94"/>
      <c r="OV34" s="94"/>
      <c r="OW34" s="94"/>
      <c r="OX34" s="94"/>
      <c r="OY34" s="94"/>
      <c r="OZ34" s="94"/>
      <c r="PA34" s="94"/>
      <c r="PB34" s="94"/>
      <c r="PC34" s="94"/>
      <c r="PD34" s="94"/>
      <c r="PE34" s="94"/>
      <c r="PF34" s="94"/>
      <c r="PG34" s="94"/>
      <c r="PH34" s="94"/>
      <c r="PI34" s="94"/>
      <c r="PJ34" s="94"/>
      <c r="PK34" s="94"/>
      <c r="PL34" s="94"/>
      <c r="PM34" s="94"/>
      <c r="PN34" s="94"/>
      <c r="PO34" s="94"/>
      <c r="PP34" s="94"/>
      <c r="PQ34" s="94"/>
      <c r="PR34" s="94"/>
      <c r="PS34" s="94"/>
      <c r="PT34" s="94"/>
      <c r="PU34" s="94"/>
      <c r="PV34" s="94"/>
      <c r="PW34" s="94"/>
      <c r="PX34" s="94"/>
      <c r="PY34" s="94"/>
      <c r="PZ34" s="94"/>
      <c r="QA34" s="94"/>
      <c r="QB34" s="94"/>
      <c r="QC34" s="94"/>
      <c r="QD34" s="94"/>
      <c r="QE34" s="94"/>
      <c r="QF34" s="94"/>
      <c r="QG34" s="94"/>
      <c r="QH34" s="94"/>
      <c r="QI34" s="94"/>
      <c r="QJ34" s="94"/>
      <c r="QK34" s="94"/>
      <c r="QL34" s="94"/>
      <c r="QM34" s="94"/>
      <c r="QN34" s="94"/>
      <c r="QO34" s="94"/>
      <c r="QP34" s="94"/>
      <c r="QQ34" s="94"/>
      <c r="QR34" s="94"/>
      <c r="QS34" s="94"/>
      <c r="QT34" s="94"/>
      <c r="QU34" s="94"/>
      <c r="QV34" s="94"/>
      <c r="QW34" s="94"/>
      <c r="QX34" s="94"/>
      <c r="QY34" s="94"/>
      <c r="QZ34" s="94"/>
      <c r="RA34" s="94"/>
      <c r="RB34" s="94"/>
      <c r="RC34" s="94"/>
      <c r="RD34" s="94"/>
      <c r="RE34" s="9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94"/>
      <c r="RQ34" s="94"/>
      <c r="RR34" s="94"/>
      <c r="RS34" s="9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94"/>
      <c r="SE34" s="94"/>
      <c r="SF34" s="94"/>
      <c r="SG34" s="9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94"/>
      <c r="SS34" s="94"/>
      <c r="ST34" s="94"/>
      <c r="SU34" s="9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94"/>
      <c r="TG34" s="94"/>
      <c r="TH34" s="94"/>
      <c r="TI34" s="9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94"/>
      <c r="TU34" s="94"/>
      <c r="TV34" s="94"/>
      <c r="TW34" s="9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94"/>
      <c r="UI34" s="94"/>
      <c r="UJ34" s="94"/>
      <c r="UK34" s="9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94"/>
      <c r="UW34" s="94"/>
      <c r="UX34" s="94"/>
      <c r="UY34" s="9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94"/>
      <c r="VK34" s="94"/>
      <c r="VL34" s="94"/>
      <c r="VM34" s="9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94"/>
      <c r="WM34" s="94"/>
      <c r="WN34" s="94"/>
      <c r="WO34" s="9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94"/>
      <c r="XA34" s="94"/>
      <c r="XB34" s="94"/>
      <c r="XC34" s="9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94"/>
      <c r="XO34" s="94"/>
      <c r="XP34" s="94"/>
      <c r="XQ34" s="9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94"/>
      <c r="YC34" s="94"/>
      <c r="YD34" s="94"/>
      <c r="YE34" s="9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94"/>
      <c r="YQ34" s="94"/>
      <c r="YR34" s="94"/>
      <c r="YS34" s="9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94"/>
      <c r="ZE34" s="94"/>
      <c r="ZF34" s="94"/>
      <c r="ZG34" s="9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94"/>
      <c r="ZS34" s="94"/>
      <c r="ZT34" s="94"/>
      <c r="ZU34" s="9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  <c r="AAT34" s="94"/>
      <c r="AAU34" s="94"/>
      <c r="AAV34" s="94"/>
      <c r="AAW34" s="94"/>
      <c r="AAX34" s="94"/>
      <c r="AAY34" s="94"/>
      <c r="AAZ34" s="94"/>
      <c r="ABA34" s="94"/>
      <c r="ABB34" s="94"/>
      <c r="ABC34" s="94"/>
      <c r="ABD34" s="94"/>
      <c r="ABE34" s="94"/>
      <c r="ABF34" s="94"/>
      <c r="ABG34" s="94"/>
      <c r="ABH34" s="94"/>
      <c r="ABI34" s="94"/>
      <c r="ABJ34" s="94"/>
      <c r="ABK34" s="94"/>
      <c r="ABL34" s="94"/>
      <c r="ABM34" s="94"/>
      <c r="ABN34" s="94"/>
      <c r="ABO34" s="94"/>
      <c r="ABP34" s="94"/>
      <c r="ABQ34" s="94"/>
      <c r="ABR34" s="94"/>
      <c r="ABS34" s="94"/>
      <c r="ABT34" s="94"/>
      <c r="ABU34" s="94"/>
      <c r="ABV34" s="94"/>
      <c r="ABW34" s="94"/>
      <c r="ABX34" s="94"/>
      <c r="ABY34" s="94"/>
      <c r="ABZ34" s="94"/>
      <c r="ACA34" s="94"/>
      <c r="ACB34" s="94"/>
      <c r="ACC34" s="94"/>
      <c r="ACD34" s="94"/>
      <c r="ACE34" s="94"/>
      <c r="ACF34" s="94"/>
      <c r="ACG34" s="94"/>
      <c r="ACH34" s="94"/>
      <c r="ACI34" s="94"/>
      <c r="ACJ34" s="94"/>
      <c r="ACK34" s="94"/>
      <c r="ACL34" s="94"/>
      <c r="ACM34" s="94"/>
      <c r="ACN34" s="94"/>
      <c r="ACO34" s="94"/>
      <c r="ACP34" s="94"/>
      <c r="ACQ34" s="94"/>
      <c r="ACR34" s="94"/>
      <c r="ACS34" s="94"/>
      <c r="ACT34" s="94"/>
      <c r="ACU34" s="94"/>
      <c r="ACV34" s="94"/>
      <c r="ACW34" s="94"/>
      <c r="ACX34" s="94"/>
      <c r="ACY34" s="94"/>
      <c r="ACZ34" s="94"/>
      <c r="ADA34" s="94"/>
      <c r="ADB34" s="94"/>
      <c r="ADC34" s="94"/>
      <c r="ADD34" s="94"/>
      <c r="ADE34" s="94"/>
      <c r="ADF34" s="94"/>
      <c r="ADG34" s="94"/>
      <c r="ADH34" s="94"/>
      <c r="ADI34" s="94"/>
      <c r="ADJ34" s="94"/>
      <c r="ADK34" s="94"/>
      <c r="ADL34" s="94"/>
      <c r="ADM34" s="94"/>
      <c r="ADN34" s="94"/>
      <c r="ADO34" s="94"/>
      <c r="ADP34" s="94"/>
      <c r="ADQ34" s="94"/>
      <c r="ADR34" s="94"/>
      <c r="ADS34" s="94"/>
      <c r="ADT34" s="94"/>
      <c r="ADU34" s="94"/>
      <c r="ADV34" s="94"/>
      <c r="ADW34" s="94"/>
      <c r="ADX34" s="94"/>
      <c r="ADY34" s="94"/>
      <c r="ADZ34" s="94"/>
      <c r="AEA34" s="94"/>
      <c r="AEB34" s="94"/>
      <c r="AEC34" s="94"/>
      <c r="AED34" s="94"/>
      <c r="AEE34" s="94"/>
      <c r="AEF34" s="94"/>
      <c r="AEG34" s="94"/>
      <c r="AEH34" s="94"/>
      <c r="AEI34" s="94"/>
      <c r="AEJ34" s="94"/>
      <c r="AEK34" s="94"/>
      <c r="AEL34" s="94"/>
      <c r="AEM34" s="94"/>
      <c r="AEN34" s="94"/>
      <c r="AEO34" s="94"/>
      <c r="AEP34" s="94"/>
      <c r="AEQ34" s="94"/>
      <c r="AER34" s="94"/>
      <c r="AES34" s="94"/>
      <c r="AET34" s="94"/>
      <c r="AEU34" s="94"/>
      <c r="AEV34" s="94"/>
      <c r="AEW34" s="94"/>
      <c r="AEX34" s="94"/>
      <c r="AEY34" s="94"/>
      <c r="AEZ34" s="94"/>
      <c r="AFA34" s="94"/>
      <c r="AFB34" s="94"/>
      <c r="AFC34" s="94"/>
      <c r="AFD34" s="94"/>
      <c r="AFE34" s="94"/>
      <c r="AFF34" s="94"/>
      <c r="AFG34" s="94"/>
      <c r="AFH34" s="94"/>
      <c r="AFI34" s="94"/>
      <c r="AFJ34" s="94"/>
      <c r="AFK34" s="94"/>
      <c r="AFL34" s="94"/>
      <c r="AFM34" s="94"/>
      <c r="AFN34" s="94"/>
      <c r="AFO34" s="94"/>
      <c r="AFP34" s="94"/>
      <c r="AFQ34" s="94"/>
      <c r="AFR34" s="94"/>
      <c r="AFS34" s="94"/>
      <c r="AFT34" s="94"/>
      <c r="AFU34" s="94"/>
      <c r="AFV34" s="94"/>
      <c r="AFW34" s="94"/>
      <c r="AFX34" s="94"/>
      <c r="AFY34" s="94"/>
      <c r="AFZ34" s="94"/>
      <c r="AGA34" s="94"/>
      <c r="AGB34" s="94"/>
      <c r="AGC34" s="94"/>
      <c r="AGD34" s="94"/>
      <c r="AGE34" s="94"/>
      <c r="AGF34" s="94"/>
      <c r="AGG34" s="94"/>
      <c r="AGH34" s="94"/>
      <c r="AGI34" s="94"/>
      <c r="AGJ34" s="94"/>
      <c r="AGK34" s="94"/>
      <c r="AGL34" s="94"/>
      <c r="AGM34" s="94"/>
      <c r="AGN34" s="94"/>
      <c r="AGO34" s="94"/>
      <c r="AGP34" s="94"/>
      <c r="AGQ34" s="94"/>
      <c r="AGR34" s="94"/>
      <c r="AGS34" s="94"/>
      <c r="AGT34" s="94"/>
      <c r="AGU34" s="94"/>
      <c r="AGV34" s="94"/>
      <c r="AGW34" s="94"/>
      <c r="AGX34" s="94"/>
      <c r="AGY34" s="94"/>
      <c r="AGZ34" s="94"/>
      <c r="AHA34" s="94"/>
      <c r="AHB34" s="94"/>
      <c r="AHC34" s="94"/>
      <c r="AHD34" s="94"/>
      <c r="AHE34" s="94"/>
      <c r="AHF34" s="94"/>
      <c r="AHG34" s="94"/>
      <c r="AHH34" s="94"/>
      <c r="AHI34" s="94"/>
      <c r="AHJ34" s="94"/>
      <c r="AHK34" s="94"/>
      <c r="AHL34" s="94"/>
      <c r="AHM34" s="94"/>
      <c r="AHN34" s="94"/>
      <c r="AHO34" s="94"/>
      <c r="AHP34" s="94"/>
      <c r="AHQ34" s="94"/>
      <c r="AHR34" s="94"/>
      <c r="AHS34" s="94"/>
      <c r="AHT34" s="94"/>
      <c r="AHU34" s="94"/>
      <c r="AHV34" s="94"/>
      <c r="AHW34" s="94"/>
      <c r="AHX34" s="94"/>
      <c r="AHY34" s="94"/>
      <c r="AHZ34" s="94"/>
      <c r="AIA34" s="94"/>
      <c r="AIB34" s="94"/>
      <c r="AIC34" s="94"/>
      <c r="AID34" s="94"/>
      <c r="AIE34" s="94"/>
      <c r="AIF34" s="94"/>
      <c r="AIG34" s="94"/>
      <c r="AIH34" s="94"/>
      <c r="AII34" s="94"/>
      <c r="AIJ34" s="94"/>
      <c r="AIK34" s="94"/>
      <c r="AIL34" s="94"/>
      <c r="AIM34" s="94"/>
      <c r="AIN34" s="94"/>
      <c r="AIO34" s="94"/>
      <c r="AIP34" s="94"/>
      <c r="AIQ34" s="94"/>
      <c r="AIR34" s="94"/>
      <c r="AIS34" s="94"/>
      <c r="AIT34" s="94"/>
      <c r="AIU34" s="94"/>
      <c r="AIV34" s="94"/>
      <c r="AIW34" s="94"/>
      <c r="AIX34" s="94"/>
      <c r="AIY34" s="94"/>
      <c r="AIZ34" s="94"/>
      <c r="AJA34" s="94"/>
      <c r="AJB34" s="94"/>
      <c r="AJC34" s="94"/>
      <c r="AJD34" s="94"/>
      <c r="AJE34" s="94"/>
      <c r="AJF34" s="94"/>
      <c r="AJG34" s="94"/>
      <c r="AJH34" s="94"/>
      <c r="AJI34" s="94"/>
      <c r="AJJ34" s="94"/>
      <c r="AJK34" s="94"/>
      <c r="AJL34" s="94"/>
      <c r="AJM34" s="94"/>
      <c r="AJN34" s="94"/>
      <c r="AJO34" s="94"/>
      <c r="AJP34" s="94"/>
      <c r="AJQ34" s="94"/>
      <c r="AJR34" s="94"/>
      <c r="AJS34" s="94"/>
      <c r="AJT34" s="94"/>
      <c r="AJU34" s="94"/>
      <c r="AJV34" s="94"/>
      <c r="AJW34" s="94"/>
      <c r="AJX34" s="94"/>
      <c r="AJY34" s="94"/>
      <c r="AJZ34" s="94"/>
      <c r="AKA34" s="94"/>
      <c r="AKB34" s="94"/>
      <c r="AKC34" s="94"/>
      <c r="AKD34" s="94"/>
      <c r="AKE34" s="94"/>
      <c r="AKF34" s="94"/>
      <c r="AKG34" s="94"/>
      <c r="AKH34" s="94"/>
    </row>
    <row r="35" customFormat="false" ht="12.75" hidden="false" customHeight="true" outlineLevel="0" collapsed="false">
      <c r="A35" s="100" t="s">
        <v>893</v>
      </c>
      <c r="B35" s="101" t="n">
        <v>1158</v>
      </c>
      <c r="C35" s="102" t="n">
        <f aca="false">VLOOKUP(B35,$L$3:$Q$1430,6,0)</f>
        <v>10.3</v>
      </c>
      <c r="D35" s="106"/>
      <c r="E35" s="107"/>
      <c r="F35" s="92"/>
      <c r="G35" s="93"/>
      <c r="H35" s="92"/>
      <c r="I35" s="93"/>
      <c r="J35" s="7"/>
      <c r="K35" s="92"/>
      <c r="L35" s="7" t="n">
        <v>33</v>
      </c>
      <c r="M35" s="7" t="s">
        <v>894</v>
      </c>
      <c r="N35" s="7" t="s">
        <v>832</v>
      </c>
      <c r="O35" s="7" t="s">
        <v>833</v>
      </c>
      <c r="P35" s="7" t="n">
        <v>500</v>
      </c>
      <c r="Q35" s="93" t="n">
        <f aca="false">P35/100</f>
        <v>5</v>
      </c>
      <c r="R35" s="7" t="n">
        <v>5</v>
      </c>
      <c r="S35" s="7" t="n">
        <v>0</v>
      </c>
      <c r="T35" s="7" t="n">
        <v>0</v>
      </c>
      <c r="U35" s="7" t="n">
        <v>0</v>
      </c>
      <c r="V35" s="7" t="n">
        <v>0</v>
      </c>
      <c r="W35" s="7" t="n">
        <v>0</v>
      </c>
      <c r="X35" s="7" t="n">
        <v>1</v>
      </c>
      <c r="Y35" s="7" t="s">
        <v>834</v>
      </c>
      <c r="Z35" s="7" t="s">
        <v>835</v>
      </c>
      <c r="AA35" s="7" t="s">
        <v>836</v>
      </c>
      <c r="AB35" s="7" t="s">
        <v>837</v>
      </c>
      <c r="AC35" s="7" t="n">
        <v>0</v>
      </c>
      <c r="AD35" s="7" t="s">
        <v>838</v>
      </c>
      <c r="AE35" s="7" t="s">
        <v>836</v>
      </c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</row>
    <row r="36" customFormat="false" ht="12.75" hidden="false" customHeight="true" outlineLevel="0" collapsed="false">
      <c r="A36" s="100" t="s">
        <v>895</v>
      </c>
      <c r="B36" s="101" t="n">
        <v>1159</v>
      </c>
      <c r="C36" s="102" t="n">
        <f aca="false">VLOOKUP(B36,$L$3:$Q$1430,6,0)</f>
        <v>6.8</v>
      </c>
      <c r="E36" s="107"/>
      <c r="F36" s="92"/>
      <c r="G36" s="93"/>
      <c r="H36" s="92"/>
      <c r="I36" s="93"/>
      <c r="J36" s="7"/>
      <c r="K36" s="92"/>
      <c r="L36" s="7" t="n">
        <v>34</v>
      </c>
      <c r="M36" s="7" t="s">
        <v>896</v>
      </c>
      <c r="N36" s="7" t="s">
        <v>832</v>
      </c>
      <c r="O36" s="7" t="s">
        <v>833</v>
      </c>
      <c r="P36" s="7" t="n">
        <v>500</v>
      </c>
      <c r="Q36" s="93" t="n">
        <f aca="false">P36/100</f>
        <v>5</v>
      </c>
      <c r="R36" s="7" t="n">
        <v>5</v>
      </c>
      <c r="S36" s="7" t="n">
        <v>0</v>
      </c>
      <c r="T36" s="7" t="n">
        <v>0</v>
      </c>
      <c r="U36" s="7" t="n">
        <v>0</v>
      </c>
      <c r="V36" s="7" t="n">
        <v>0</v>
      </c>
      <c r="W36" s="7" t="n">
        <v>0</v>
      </c>
      <c r="X36" s="7" t="n">
        <v>1</v>
      </c>
      <c r="Y36" s="7" t="s">
        <v>834</v>
      </c>
      <c r="Z36" s="7" t="s">
        <v>835</v>
      </c>
      <c r="AA36" s="7" t="s">
        <v>836</v>
      </c>
      <c r="AB36" s="7" t="s">
        <v>837</v>
      </c>
      <c r="AC36" s="7" t="n">
        <v>0</v>
      </c>
      <c r="AD36" s="7" t="s">
        <v>838</v>
      </c>
      <c r="AE36" s="7" t="s">
        <v>836</v>
      </c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94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94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94"/>
      <c r="KY36" s="94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4"/>
      <c r="LP36" s="94"/>
      <c r="LQ36" s="94"/>
      <c r="LR36" s="94"/>
      <c r="LS36" s="94"/>
      <c r="LT36" s="94"/>
      <c r="LU36" s="94"/>
      <c r="LV36" s="94"/>
      <c r="LW36" s="94"/>
      <c r="LX36" s="94"/>
      <c r="LY36" s="94"/>
      <c r="LZ36" s="94"/>
      <c r="MA36" s="94"/>
      <c r="MB36" s="94"/>
      <c r="MC36" s="94"/>
      <c r="MD36" s="94"/>
      <c r="ME36" s="94"/>
      <c r="MF36" s="94"/>
      <c r="MG36" s="94"/>
      <c r="MH36" s="94"/>
      <c r="MI36" s="94"/>
      <c r="MJ36" s="94"/>
      <c r="MK36" s="94"/>
      <c r="ML36" s="94"/>
      <c r="MM36" s="94"/>
      <c r="MN36" s="94"/>
      <c r="MO36" s="94"/>
      <c r="MP36" s="94"/>
      <c r="MQ36" s="94"/>
      <c r="MR36" s="94"/>
      <c r="MS36" s="94"/>
      <c r="MT36" s="94"/>
      <c r="MU36" s="94"/>
      <c r="MV36" s="94"/>
      <c r="MW36" s="94"/>
      <c r="MX36" s="94"/>
      <c r="MY36" s="94"/>
      <c r="MZ36" s="94"/>
      <c r="NA36" s="94"/>
      <c r="NB36" s="94"/>
      <c r="NC36" s="94"/>
      <c r="ND36" s="94"/>
      <c r="NE36" s="94"/>
      <c r="NF36" s="94"/>
      <c r="NG36" s="94"/>
      <c r="NH36" s="94"/>
      <c r="NI36" s="94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NY36" s="94"/>
      <c r="NZ36" s="94"/>
      <c r="OA36" s="94"/>
      <c r="OB36" s="94"/>
      <c r="OC36" s="94"/>
      <c r="OD36" s="94"/>
      <c r="OE36" s="94"/>
      <c r="OF36" s="94"/>
      <c r="OG36" s="94"/>
      <c r="OH36" s="94"/>
      <c r="OI36" s="94"/>
      <c r="OJ36" s="94"/>
      <c r="OK36" s="94"/>
      <c r="OL36" s="94"/>
      <c r="OM36" s="94"/>
      <c r="ON36" s="94"/>
      <c r="OO36" s="94"/>
      <c r="OP36" s="94"/>
      <c r="OQ36" s="94"/>
      <c r="OR36" s="94"/>
      <c r="OS36" s="94"/>
      <c r="OT36" s="94"/>
      <c r="OU36" s="94"/>
      <c r="OV36" s="94"/>
      <c r="OW36" s="94"/>
      <c r="OX36" s="94"/>
      <c r="OY36" s="94"/>
      <c r="OZ36" s="94"/>
      <c r="PA36" s="94"/>
      <c r="PB36" s="94"/>
      <c r="PC36" s="94"/>
      <c r="PD36" s="94"/>
      <c r="PE36" s="94"/>
      <c r="PF36" s="94"/>
      <c r="PG36" s="94"/>
      <c r="PH36" s="94"/>
      <c r="PI36" s="94"/>
      <c r="PJ36" s="94"/>
      <c r="PK36" s="94"/>
      <c r="PL36" s="94"/>
      <c r="PM36" s="94"/>
      <c r="PN36" s="94"/>
      <c r="PO36" s="94"/>
      <c r="PP36" s="94"/>
      <c r="PQ36" s="94"/>
      <c r="PR36" s="94"/>
      <c r="PS36" s="94"/>
      <c r="PT36" s="94"/>
      <c r="PU36" s="94"/>
      <c r="PV36" s="94"/>
      <c r="PW36" s="94"/>
      <c r="PX36" s="94"/>
      <c r="PY36" s="94"/>
      <c r="PZ36" s="94"/>
      <c r="QA36" s="94"/>
      <c r="QB36" s="94"/>
      <c r="QC36" s="94"/>
      <c r="QD36" s="94"/>
      <c r="QE36" s="94"/>
      <c r="QF36" s="94"/>
      <c r="QG36" s="94"/>
      <c r="QH36" s="94"/>
      <c r="QI36" s="94"/>
      <c r="QJ36" s="94"/>
      <c r="QK36" s="94"/>
      <c r="QL36" s="94"/>
      <c r="QM36" s="94"/>
      <c r="QN36" s="94"/>
      <c r="QO36" s="94"/>
      <c r="QP36" s="94"/>
      <c r="QQ36" s="94"/>
      <c r="QR36" s="94"/>
      <c r="QS36" s="94"/>
      <c r="QT36" s="94"/>
      <c r="QU36" s="94"/>
      <c r="QV36" s="94"/>
      <c r="QW36" s="94"/>
      <c r="QX36" s="94"/>
      <c r="QY36" s="94"/>
      <c r="QZ36" s="94"/>
      <c r="RA36" s="94"/>
      <c r="RB36" s="94"/>
      <c r="RC36" s="94"/>
      <c r="RD36" s="94"/>
      <c r="RE36" s="9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94"/>
      <c r="RQ36" s="94"/>
      <c r="RR36" s="94"/>
      <c r="RS36" s="9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94"/>
      <c r="SE36" s="94"/>
      <c r="SF36" s="94"/>
      <c r="SG36" s="9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94"/>
      <c r="SS36" s="94"/>
      <c r="ST36" s="94"/>
      <c r="SU36" s="9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94"/>
      <c r="TG36" s="94"/>
      <c r="TH36" s="94"/>
      <c r="TI36" s="9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94"/>
      <c r="TU36" s="94"/>
      <c r="TV36" s="94"/>
      <c r="TW36" s="9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94"/>
      <c r="UI36" s="94"/>
      <c r="UJ36" s="94"/>
      <c r="UK36" s="94"/>
      <c r="UL36" s="94"/>
      <c r="UM36" s="94"/>
      <c r="UN36" s="94"/>
      <c r="UO36" s="94"/>
      <c r="UP36" s="94"/>
      <c r="UQ36" s="94"/>
      <c r="UR36" s="94"/>
      <c r="US36" s="94"/>
      <c r="UT36" s="94"/>
      <c r="UU36" s="94"/>
      <c r="UV36" s="94"/>
      <c r="UW36" s="94"/>
      <c r="UX36" s="94"/>
      <c r="UY36" s="94"/>
      <c r="UZ36" s="94"/>
      <c r="VA36" s="94"/>
      <c r="VB36" s="94"/>
      <c r="VC36" s="94"/>
      <c r="VD36" s="94"/>
      <c r="VE36" s="94"/>
      <c r="VF36" s="94"/>
      <c r="VG36" s="94"/>
      <c r="VH36" s="94"/>
      <c r="VI36" s="94"/>
      <c r="VJ36" s="94"/>
      <c r="VK36" s="94"/>
      <c r="VL36" s="94"/>
      <c r="VM36" s="94"/>
      <c r="VN36" s="94"/>
      <c r="VO36" s="94"/>
      <c r="VP36" s="94"/>
      <c r="VQ36" s="94"/>
      <c r="VR36" s="94"/>
      <c r="VS36" s="94"/>
      <c r="VT36" s="94"/>
      <c r="VU36" s="94"/>
      <c r="VV36" s="94"/>
      <c r="VW36" s="94"/>
      <c r="VX36" s="94"/>
      <c r="VY36" s="94"/>
      <c r="VZ36" s="94"/>
      <c r="WA36" s="94"/>
      <c r="WB36" s="94"/>
      <c r="WC36" s="94"/>
      <c r="WD36" s="94"/>
      <c r="WE36" s="94"/>
      <c r="WF36" s="94"/>
      <c r="WG36" s="94"/>
      <c r="WH36" s="94"/>
      <c r="WI36" s="94"/>
      <c r="WJ36" s="94"/>
      <c r="WK36" s="94"/>
      <c r="WL36" s="94"/>
      <c r="WM36" s="94"/>
      <c r="WN36" s="94"/>
      <c r="WO36" s="94"/>
      <c r="WP36" s="94"/>
      <c r="WQ36" s="94"/>
      <c r="WR36" s="94"/>
      <c r="WS36" s="94"/>
      <c r="WT36" s="94"/>
      <c r="WU36" s="94"/>
      <c r="WV36" s="94"/>
      <c r="WW36" s="94"/>
      <c r="WX36" s="94"/>
      <c r="WY36" s="94"/>
      <c r="WZ36" s="94"/>
      <c r="XA36" s="94"/>
      <c r="XB36" s="94"/>
      <c r="XC36" s="94"/>
      <c r="XD36" s="94"/>
      <c r="XE36" s="94"/>
      <c r="XF36" s="94"/>
      <c r="XG36" s="94"/>
      <c r="XH36" s="94"/>
      <c r="XI36" s="94"/>
      <c r="XJ36" s="94"/>
      <c r="XK36" s="94"/>
      <c r="XL36" s="94"/>
      <c r="XM36" s="94"/>
      <c r="XN36" s="94"/>
      <c r="XO36" s="94"/>
      <c r="XP36" s="94"/>
      <c r="XQ36" s="94"/>
      <c r="XR36" s="94"/>
      <c r="XS36" s="94"/>
      <c r="XT36" s="94"/>
      <c r="XU36" s="94"/>
      <c r="XV36" s="94"/>
      <c r="XW36" s="94"/>
      <c r="XX36" s="94"/>
      <c r="XY36" s="94"/>
      <c r="XZ36" s="94"/>
      <c r="YA36" s="94"/>
      <c r="YB36" s="94"/>
      <c r="YC36" s="94"/>
      <c r="YD36" s="94"/>
      <c r="YE36" s="94"/>
      <c r="YF36" s="94"/>
      <c r="YG36" s="94"/>
      <c r="YH36" s="94"/>
      <c r="YI36" s="94"/>
      <c r="YJ36" s="94"/>
      <c r="YK36" s="94"/>
      <c r="YL36" s="94"/>
      <c r="YM36" s="94"/>
      <c r="YN36" s="94"/>
      <c r="YO36" s="94"/>
      <c r="YP36" s="94"/>
      <c r="YQ36" s="94"/>
      <c r="YR36" s="94"/>
      <c r="YS36" s="94"/>
      <c r="YT36" s="94"/>
      <c r="YU36" s="94"/>
      <c r="YV36" s="94"/>
      <c r="YW36" s="94"/>
      <c r="YX36" s="94"/>
      <c r="YY36" s="94"/>
      <c r="YZ36" s="94"/>
      <c r="ZA36" s="94"/>
      <c r="ZB36" s="94"/>
      <c r="ZC36" s="94"/>
      <c r="ZD36" s="94"/>
      <c r="ZE36" s="94"/>
      <c r="ZF36" s="94"/>
      <c r="ZG36" s="94"/>
      <c r="ZH36" s="94"/>
      <c r="ZI36" s="94"/>
      <c r="ZJ36" s="94"/>
      <c r="ZK36" s="94"/>
      <c r="ZL36" s="94"/>
      <c r="ZM36" s="94"/>
      <c r="ZN36" s="94"/>
      <c r="ZO36" s="94"/>
      <c r="ZP36" s="94"/>
      <c r="ZQ36" s="94"/>
      <c r="ZR36" s="94"/>
      <c r="ZS36" s="94"/>
      <c r="ZT36" s="94"/>
      <c r="ZU36" s="94"/>
      <c r="ZV36" s="94"/>
      <c r="ZW36" s="94"/>
      <c r="ZX36" s="94"/>
      <c r="ZY36" s="94"/>
      <c r="ZZ36" s="94"/>
      <c r="AAA36" s="94"/>
      <c r="AAB36" s="94"/>
      <c r="AAC36" s="94"/>
      <c r="AAD36" s="94"/>
      <c r="AAE36" s="94"/>
      <c r="AAF36" s="94"/>
      <c r="AAG36" s="94"/>
      <c r="AAH36" s="94"/>
      <c r="AAI36" s="94"/>
      <c r="AAJ36" s="94"/>
      <c r="AAK36" s="94"/>
      <c r="AAL36" s="94"/>
      <c r="AAM36" s="94"/>
      <c r="AAN36" s="94"/>
      <c r="AAO36" s="94"/>
      <c r="AAP36" s="94"/>
      <c r="AAQ36" s="94"/>
      <c r="AAR36" s="94"/>
      <c r="AAS36" s="94"/>
      <c r="AAT36" s="94"/>
      <c r="AAU36" s="94"/>
      <c r="AAV36" s="94"/>
      <c r="AAW36" s="94"/>
      <c r="AAX36" s="94"/>
      <c r="AAY36" s="94"/>
      <c r="AAZ36" s="94"/>
      <c r="ABA36" s="94"/>
      <c r="ABB36" s="94"/>
      <c r="ABC36" s="94"/>
      <c r="ABD36" s="94"/>
      <c r="ABE36" s="94"/>
      <c r="ABF36" s="94"/>
      <c r="ABG36" s="94"/>
      <c r="ABH36" s="94"/>
      <c r="ABI36" s="94"/>
      <c r="ABJ36" s="94"/>
      <c r="ABK36" s="94"/>
      <c r="ABL36" s="94"/>
      <c r="ABM36" s="94"/>
      <c r="ABN36" s="94"/>
      <c r="ABO36" s="94"/>
      <c r="ABP36" s="94"/>
      <c r="ABQ36" s="94"/>
      <c r="ABR36" s="94"/>
      <c r="ABS36" s="94"/>
      <c r="ABT36" s="94"/>
      <c r="ABU36" s="94"/>
      <c r="ABV36" s="94"/>
      <c r="ABW36" s="94"/>
      <c r="ABX36" s="94"/>
      <c r="ABY36" s="94"/>
      <c r="ABZ36" s="94"/>
      <c r="ACA36" s="94"/>
      <c r="ACB36" s="94"/>
      <c r="ACC36" s="94"/>
      <c r="ACD36" s="94"/>
      <c r="ACE36" s="94"/>
      <c r="ACF36" s="94"/>
      <c r="ACG36" s="94"/>
      <c r="ACH36" s="94"/>
      <c r="ACI36" s="94"/>
      <c r="ACJ36" s="94"/>
      <c r="ACK36" s="94"/>
      <c r="ACL36" s="94"/>
      <c r="ACM36" s="94"/>
      <c r="ACN36" s="94"/>
      <c r="ACO36" s="94"/>
      <c r="ACP36" s="94"/>
      <c r="ACQ36" s="94"/>
      <c r="ACR36" s="94"/>
      <c r="ACS36" s="94"/>
      <c r="ACT36" s="94"/>
      <c r="ACU36" s="94"/>
      <c r="ACV36" s="94"/>
      <c r="ACW36" s="94"/>
      <c r="ACX36" s="94"/>
      <c r="ACY36" s="94"/>
      <c r="ACZ36" s="94"/>
      <c r="ADA36" s="94"/>
      <c r="ADB36" s="94"/>
      <c r="ADC36" s="94"/>
      <c r="ADD36" s="94"/>
      <c r="ADE36" s="94"/>
      <c r="ADF36" s="94"/>
      <c r="ADG36" s="94"/>
      <c r="ADH36" s="94"/>
      <c r="ADI36" s="94"/>
      <c r="ADJ36" s="94"/>
      <c r="ADK36" s="94"/>
      <c r="ADL36" s="94"/>
      <c r="ADM36" s="94"/>
      <c r="ADN36" s="94"/>
      <c r="ADO36" s="94"/>
      <c r="ADP36" s="94"/>
      <c r="ADQ36" s="94"/>
      <c r="ADR36" s="94"/>
      <c r="ADS36" s="94"/>
      <c r="ADT36" s="94"/>
      <c r="ADU36" s="94"/>
      <c r="ADV36" s="94"/>
      <c r="ADW36" s="94"/>
      <c r="ADX36" s="94"/>
      <c r="ADY36" s="94"/>
      <c r="ADZ36" s="94"/>
      <c r="AEA36" s="94"/>
      <c r="AEB36" s="94"/>
      <c r="AEC36" s="94"/>
      <c r="AED36" s="94"/>
      <c r="AEE36" s="94"/>
      <c r="AEF36" s="94"/>
      <c r="AEG36" s="94"/>
      <c r="AEH36" s="94"/>
      <c r="AEI36" s="94"/>
      <c r="AEJ36" s="94"/>
      <c r="AEK36" s="94"/>
      <c r="AEL36" s="94"/>
      <c r="AEM36" s="94"/>
      <c r="AEN36" s="94"/>
      <c r="AEO36" s="94"/>
      <c r="AEP36" s="94"/>
      <c r="AEQ36" s="94"/>
      <c r="AER36" s="94"/>
      <c r="AES36" s="94"/>
      <c r="AET36" s="94"/>
      <c r="AEU36" s="94"/>
      <c r="AEV36" s="94"/>
      <c r="AEW36" s="94"/>
      <c r="AEX36" s="94"/>
      <c r="AEY36" s="94"/>
      <c r="AEZ36" s="94"/>
      <c r="AFA36" s="94"/>
      <c r="AFB36" s="94"/>
      <c r="AFC36" s="94"/>
      <c r="AFD36" s="94"/>
      <c r="AFE36" s="94"/>
      <c r="AFF36" s="94"/>
      <c r="AFG36" s="94"/>
      <c r="AFH36" s="94"/>
      <c r="AFI36" s="94"/>
      <c r="AFJ36" s="94"/>
      <c r="AFK36" s="94"/>
      <c r="AFL36" s="94"/>
      <c r="AFM36" s="94"/>
      <c r="AFN36" s="94"/>
      <c r="AFO36" s="94"/>
      <c r="AFP36" s="94"/>
      <c r="AFQ36" s="94"/>
      <c r="AFR36" s="94"/>
      <c r="AFS36" s="94"/>
      <c r="AFT36" s="94"/>
      <c r="AFU36" s="94"/>
      <c r="AFV36" s="94"/>
      <c r="AFW36" s="94"/>
      <c r="AFX36" s="94"/>
      <c r="AFY36" s="94"/>
      <c r="AFZ36" s="94"/>
      <c r="AGA36" s="94"/>
      <c r="AGB36" s="94"/>
      <c r="AGC36" s="94"/>
      <c r="AGD36" s="94"/>
      <c r="AGE36" s="94"/>
      <c r="AGF36" s="94"/>
      <c r="AGG36" s="94"/>
      <c r="AGH36" s="94"/>
      <c r="AGI36" s="94"/>
      <c r="AGJ36" s="94"/>
      <c r="AGK36" s="94"/>
      <c r="AGL36" s="94"/>
      <c r="AGM36" s="94"/>
      <c r="AGN36" s="94"/>
      <c r="AGO36" s="94"/>
      <c r="AGP36" s="94"/>
      <c r="AGQ36" s="94"/>
      <c r="AGR36" s="94"/>
      <c r="AGS36" s="94"/>
      <c r="AGT36" s="94"/>
      <c r="AGU36" s="94"/>
      <c r="AGV36" s="94"/>
      <c r="AGW36" s="94"/>
      <c r="AGX36" s="94"/>
      <c r="AGY36" s="94"/>
      <c r="AGZ36" s="94"/>
      <c r="AHA36" s="94"/>
      <c r="AHB36" s="94"/>
      <c r="AHC36" s="94"/>
      <c r="AHD36" s="94"/>
      <c r="AHE36" s="94"/>
      <c r="AHF36" s="94"/>
      <c r="AHG36" s="94"/>
      <c r="AHH36" s="94"/>
      <c r="AHI36" s="94"/>
      <c r="AHJ36" s="94"/>
      <c r="AHK36" s="94"/>
      <c r="AHL36" s="94"/>
      <c r="AHM36" s="94"/>
      <c r="AHN36" s="94"/>
      <c r="AHO36" s="94"/>
      <c r="AHP36" s="94"/>
      <c r="AHQ36" s="94"/>
      <c r="AHR36" s="94"/>
      <c r="AHS36" s="94"/>
      <c r="AHT36" s="94"/>
      <c r="AHU36" s="94"/>
      <c r="AHV36" s="94"/>
      <c r="AHW36" s="94"/>
      <c r="AHX36" s="94"/>
      <c r="AHY36" s="94"/>
      <c r="AHZ36" s="94"/>
      <c r="AIA36" s="94"/>
      <c r="AIB36" s="94"/>
      <c r="AIC36" s="94"/>
      <c r="AID36" s="94"/>
      <c r="AIE36" s="94"/>
      <c r="AIF36" s="94"/>
      <c r="AIG36" s="94"/>
      <c r="AIH36" s="94"/>
      <c r="AII36" s="94"/>
      <c r="AIJ36" s="94"/>
      <c r="AIK36" s="94"/>
      <c r="AIL36" s="94"/>
      <c r="AIM36" s="94"/>
      <c r="AIN36" s="94"/>
      <c r="AIO36" s="94"/>
      <c r="AIP36" s="94"/>
      <c r="AIQ36" s="94"/>
      <c r="AIR36" s="94"/>
      <c r="AIS36" s="94"/>
      <c r="AIT36" s="94"/>
      <c r="AIU36" s="94"/>
      <c r="AIV36" s="94"/>
      <c r="AIW36" s="94"/>
      <c r="AIX36" s="94"/>
      <c r="AIY36" s="94"/>
      <c r="AIZ36" s="94"/>
      <c r="AJA36" s="94"/>
      <c r="AJB36" s="94"/>
      <c r="AJC36" s="94"/>
      <c r="AJD36" s="94"/>
      <c r="AJE36" s="94"/>
      <c r="AJF36" s="94"/>
      <c r="AJG36" s="94"/>
      <c r="AJH36" s="94"/>
      <c r="AJI36" s="94"/>
      <c r="AJJ36" s="94"/>
      <c r="AJK36" s="94"/>
      <c r="AJL36" s="94"/>
      <c r="AJM36" s="94"/>
      <c r="AJN36" s="94"/>
      <c r="AJO36" s="94"/>
      <c r="AJP36" s="94"/>
      <c r="AJQ36" s="94"/>
      <c r="AJR36" s="94"/>
      <c r="AJS36" s="94"/>
      <c r="AJT36" s="94"/>
      <c r="AJU36" s="94"/>
      <c r="AJV36" s="94"/>
      <c r="AJW36" s="94"/>
      <c r="AJX36" s="94"/>
      <c r="AJY36" s="94"/>
      <c r="AJZ36" s="94"/>
      <c r="AKA36" s="94"/>
      <c r="AKB36" s="94"/>
      <c r="AKC36" s="94"/>
      <c r="AKD36" s="94"/>
      <c r="AKE36" s="94"/>
      <c r="AKF36" s="94"/>
      <c r="AKG36" s="94"/>
      <c r="AKH36" s="94"/>
    </row>
    <row r="37" customFormat="false" ht="12.75" hidden="false" customHeight="true" outlineLevel="0" collapsed="false">
      <c r="A37" s="100" t="s">
        <v>897</v>
      </c>
      <c r="B37" s="101" t="n">
        <v>1300</v>
      </c>
      <c r="C37" s="102" t="n">
        <f aca="false">VLOOKUP(B37,$L$3:$Q$1430,6,0)</f>
        <v>8</v>
      </c>
      <c r="E37" s="107"/>
      <c r="F37" s="92"/>
      <c r="G37" s="93"/>
      <c r="H37" s="92"/>
      <c r="J37" s="7"/>
      <c r="K37" s="92"/>
      <c r="L37" s="7" t="n">
        <v>35</v>
      </c>
      <c r="M37" s="7" t="s">
        <v>898</v>
      </c>
      <c r="N37" s="7" t="s">
        <v>832</v>
      </c>
      <c r="O37" s="7" t="s">
        <v>833</v>
      </c>
      <c r="P37" s="7" t="n">
        <v>430</v>
      </c>
      <c r="Q37" s="93" t="n">
        <f aca="false">P37/100</f>
        <v>4.3</v>
      </c>
      <c r="R37" s="7" t="n">
        <v>15</v>
      </c>
      <c r="S37" s="7" t="n">
        <v>0</v>
      </c>
      <c r="T37" s="7" t="n">
        <v>0</v>
      </c>
      <c r="U37" s="7" t="n">
        <v>0</v>
      </c>
      <c r="V37" s="7" t="n">
        <v>0</v>
      </c>
      <c r="W37" s="7" t="n">
        <v>0</v>
      </c>
      <c r="X37" s="7" t="n">
        <v>1</v>
      </c>
      <c r="Y37" s="7" t="s">
        <v>834</v>
      </c>
      <c r="Z37" s="7" t="s">
        <v>835</v>
      </c>
      <c r="AA37" s="7" t="s">
        <v>836</v>
      </c>
      <c r="AB37" s="7" t="s">
        <v>837</v>
      </c>
      <c r="AC37" s="7" t="n">
        <v>0</v>
      </c>
      <c r="AD37" s="7" t="s">
        <v>838</v>
      </c>
      <c r="AE37" s="7" t="s">
        <v>836</v>
      </c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4"/>
      <c r="IX37" s="94"/>
      <c r="IY37" s="94"/>
      <c r="IZ37" s="94"/>
      <c r="JA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94"/>
      <c r="KC37" s="94"/>
      <c r="KD37" s="94"/>
      <c r="KE37" s="94"/>
      <c r="KF37" s="94"/>
      <c r="KG37" s="94"/>
      <c r="KH37" s="94"/>
      <c r="KI37" s="94"/>
      <c r="KJ37" s="94"/>
      <c r="KK37" s="94"/>
      <c r="KL37" s="94"/>
      <c r="KM37" s="94"/>
      <c r="KN37" s="94"/>
      <c r="KO37" s="94"/>
      <c r="KP37" s="94"/>
      <c r="KQ37" s="94"/>
      <c r="KR37" s="94"/>
      <c r="KS37" s="94"/>
      <c r="KT37" s="94"/>
      <c r="KU37" s="94"/>
      <c r="KV37" s="94"/>
      <c r="KW37" s="94"/>
      <c r="KX37" s="94"/>
      <c r="KY37" s="94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4"/>
      <c r="MA37" s="94"/>
      <c r="MB37" s="94"/>
      <c r="MC37" s="94"/>
      <c r="MD37" s="94"/>
      <c r="ME37" s="94"/>
      <c r="MF37" s="94"/>
      <c r="MG37" s="94"/>
      <c r="MH37" s="94"/>
      <c r="MI37" s="94"/>
      <c r="MJ37" s="94"/>
      <c r="MK37" s="94"/>
      <c r="ML37" s="94"/>
      <c r="MM37" s="94"/>
      <c r="MN37" s="94"/>
      <c r="MO37" s="94"/>
      <c r="MP37" s="94"/>
      <c r="MQ37" s="94"/>
      <c r="MR37" s="94"/>
      <c r="MS37" s="94"/>
      <c r="MT37" s="94"/>
      <c r="MU37" s="94"/>
      <c r="MV37" s="94"/>
      <c r="MW37" s="94"/>
      <c r="MX37" s="94"/>
      <c r="MY37" s="94"/>
      <c r="MZ37" s="94"/>
      <c r="NA37" s="94"/>
      <c r="NB37" s="94"/>
      <c r="NC37" s="94"/>
      <c r="ND37" s="94"/>
      <c r="NE37" s="94"/>
      <c r="NF37" s="94"/>
      <c r="NG37" s="94"/>
      <c r="NH37" s="94"/>
      <c r="NI37" s="94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4"/>
      <c r="NY37" s="94"/>
      <c r="NZ37" s="94"/>
      <c r="OA37" s="94"/>
      <c r="OB37" s="94"/>
      <c r="OC37" s="94"/>
      <c r="OD37" s="94"/>
      <c r="OE37" s="94"/>
      <c r="OF37" s="94"/>
      <c r="OG37" s="94"/>
      <c r="OH37" s="94"/>
      <c r="OI37" s="94"/>
      <c r="OJ37" s="94"/>
      <c r="OK37" s="94"/>
      <c r="OL37" s="94"/>
      <c r="OM37" s="94"/>
      <c r="ON37" s="94"/>
      <c r="OO37" s="94"/>
      <c r="OP37" s="94"/>
      <c r="OQ37" s="94"/>
      <c r="OR37" s="94"/>
      <c r="OS37" s="94"/>
      <c r="OT37" s="94"/>
      <c r="OU37" s="94"/>
      <c r="OV37" s="94"/>
      <c r="OW37" s="94"/>
      <c r="OX37" s="94"/>
      <c r="OY37" s="94"/>
      <c r="OZ37" s="94"/>
      <c r="PA37" s="94"/>
      <c r="PB37" s="94"/>
      <c r="PC37" s="94"/>
      <c r="PD37" s="94"/>
      <c r="PE37" s="94"/>
      <c r="PF37" s="94"/>
      <c r="PG37" s="94"/>
      <c r="PH37" s="94"/>
      <c r="PI37" s="94"/>
      <c r="PJ37" s="94"/>
      <c r="PK37" s="94"/>
      <c r="PL37" s="94"/>
      <c r="PM37" s="94"/>
      <c r="PN37" s="94"/>
      <c r="PO37" s="94"/>
      <c r="PP37" s="94"/>
      <c r="PQ37" s="94"/>
      <c r="PR37" s="94"/>
      <c r="PS37" s="94"/>
      <c r="PT37" s="94"/>
      <c r="PU37" s="94"/>
      <c r="PV37" s="94"/>
      <c r="PW37" s="94"/>
      <c r="PX37" s="94"/>
      <c r="PY37" s="94"/>
      <c r="PZ37" s="94"/>
      <c r="QA37" s="94"/>
      <c r="QB37" s="94"/>
      <c r="QC37" s="94"/>
      <c r="QD37" s="94"/>
      <c r="QE37" s="94"/>
      <c r="QF37" s="94"/>
      <c r="QG37" s="94"/>
      <c r="QH37" s="94"/>
      <c r="QI37" s="94"/>
      <c r="QJ37" s="94"/>
      <c r="QK37" s="94"/>
      <c r="QL37" s="94"/>
      <c r="QM37" s="94"/>
      <c r="QN37" s="94"/>
      <c r="QO37" s="94"/>
      <c r="QP37" s="94"/>
      <c r="QQ37" s="94"/>
      <c r="QR37" s="94"/>
      <c r="QS37" s="94"/>
      <c r="QT37" s="94"/>
      <c r="QU37" s="94"/>
      <c r="QV37" s="94"/>
      <c r="QW37" s="94"/>
      <c r="QX37" s="94"/>
      <c r="QY37" s="94"/>
      <c r="QZ37" s="94"/>
      <c r="RA37" s="94"/>
      <c r="RB37" s="94"/>
      <c r="RC37" s="94"/>
      <c r="RD37" s="94"/>
      <c r="RE37" s="94"/>
      <c r="RF37" s="94"/>
      <c r="RG37" s="94"/>
      <c r="RH37" s="94"/>
      <c r="RI37" s="94"/>
      <c r="RJ37" s="94"/>
      <c r="RK37" s="94"/>
      <c r="RL37" s="94"/>
      <c r="RM37" s="94"/>
      <c r="RN37" s="94"/>
      <c r="RO37" s="94"/>
      <c r="RP37" s="94"/>
      <c r="RQ37" s="94"/>
      <c r="RR37" s="94"/>
      <c r="RS37" s="94"/>
      <c r="RT37" s="94"/>
      <c r="RU37" s="94"/>
      <c r="RV37" s="94"/>
      <c r="RW37" s="94"/>
      <c r="RX37" s="94"/>
      <c r="RY37" s="94"/>
      <c r="RZ37" s="94"/>
      <c r="SA37" s="94"/>
      <c r="SB37" s="94"/>
      <c r="SC37" s="94"/>
      <c r="SD37" s="94"/>
      <c r="SE37" s="94"/>
      <c r="SF37" s="94"/>
      <c r="SG37" s="94"/>
      <c r="SH37" s="94"/>
      <c r="SI37" s="94"/>
      <c r="SJ37" s="94"/>
      <c r="SK37" s="94"/>
      <c r="SL37" s="94"/>
      <c r="SM37" s="94"/>
      <c r="SN37" s="94"/>
      <c r="SO37" s="94"/>
      <c r="SP37" s="94"/>
      <c r="SQ37" s="94"/>
      <c r="SR37" s="94"/>
      <c r="SS37" s="94"/>
      <c r="ST37" s="94"/>
      <c r="SU37" s="94"/>
      <c r="SV37" s="94"/>
      <c r="SW37" s="94"/>
      <c r="SX37" s="94"/>
      <c r="SY37" s="94"/>
      <c r="SZ37" s="94"/>
      <c r="TA37" s="94"/>
      <c r="TB37" s="94"/>
      <c r="TC37" s="94"/>
      <c r="TD37" s="94"/>
      <c r="TE37" s="94"/>
      <c r="TF37" s="94"/>
      <c r="TG37" s="94"/>
      <c r="TH37" s="94"/>
      <c r="TI37" s="94"/>
      <c r="TJ37" s="94"/>
      <c r="TK37" s="94"/>
      <c r="TL37" s="94"/>
      <c r="TM37" s="94"/>
      <c r="TN37" s="94"/>
      <c r="TO37" s="94"/>
      <c r="TP37" s="94"/>
      <c r="TQ37" s="94"/>
      <c r="TR37" s="94"/>
      <c r="TS37" s="94"/>
      <c r="TT37" s="94"/>
      <c r="TU37" s="94"/>
      <c r="TV37" s="94"/>
      <c r="TW37" s="94"/>
      <c r="TX37" s="94"/>
      <c r="TY37" s="94"/>
      <c r="TZ37" s="94"/>
      <c r="UA37" s="94"/>
      <c r="UB37" s="94"/>
      <c r="UC37" s="94"/>
      <c r="UD37" s="94"/>
      <c r="UE37" s="94"/>
      <c r="UF37" s="94"/>
      <c r="UG37" s="94"/>
      <c r="UH37" s="94"/>
      <c r="UI37" s="94"/>
      <c r="UJ37" s="94"/>
      <c r="UK37" s="94"/>
      <c r="UL37" s="94"/>
      <c r="UM37" s="94"/>
      <c r="UN37" s="94"/>
      <c r="UO37" s="94"/>
      <c r="UP37" s="94"/>
      <c r="UQ37" s="94"/>
      <c r="UR37" s="94"/>
      <c r="US37" s="94"/>
      <c r="UT37" s="94"/>
      <c r="UU37" s="94"/>
      <c r="UV37" s="94"/>
      <c r="UW37" s="94"/>
      <c r="UX37" s="94"/>
      <c r="UY37" s="94"/>
      <c r="UZ37" s="94"/>
      <c r="VA37" s="94"/>
      <c r="VB37" s="94"/>
      <c r="VC37" s="94"/>
      <c r="VD37" s="94"/>
      <c r="VE37" s="94"/>
      <c r="VF37" s="94"/>
      <c r="VG37" s="94"/>
      <c r="VH37" s="94"/>
      <c r="VI37" s="94"/>
      <c r="VJ37" s="94"/>
      <c r="VK37" s="94"/>
      <c r="VL37" s="94"/>
      <c r="VM37" s="94"/>
      <c r="VN37" s="94"/>
      <c r="VO37" s="94"/>
      <c r="VP37" s="94"/>
      <c r="VQ37" s="94"/>
      <c r="VR37" s="94"/>
      <c r="VS37" s="94"/>
      <c r="VT37" s="94"/>
      <c r="VU37" s="94"/>
      <c r="VV37" s="94"/>
      <c r="VW37" s="94"/>
      <c r="VX37" s="94"/>
      <c r="VY37" s="94"/>
      <c r="VZ37" s="94"/>
      <c r="WA37" s="94"/>
      <c r="WB37" s="94"/>
      <c r="WC37" s="94"/>
      <c r="WD37" s="94"/>
      <c r="WE37" s="94"/>
      <c r="WF37" s="94"/>
      <c r="WG37" s="94"/>
      <c r="WH37" s="94"/>
      <c r="WI37" s="94"/>
      <c r="WJ37" s="94"/>
      <c r="WK37" s="94"/>
      <c r="WL37" s="94"/>
      <c r="WM37" s="94"/>
      <c r="WN37" s="94"/>
      <c r="WO37" s="94"/>
      <c r="WP37" s="94"/>
      <c r="WQ37" s="94"/>
      <c r="WR37" s="94"/>
      <c r="WS37" s="94"/>
      <c r="WT37" s="94"/>
      <c r="WU37" s="94"/>
      <c r="WV37" s="94"/>
      <c r="WW37" s="94"/>
      <c r="WX37" s="94"/>
      <c r="WY37" s="94"/>
      <c r="WZ37" s="94"/>
      <c r="XA37" s="94"/>
      <c r="XB37" s="94"/>
      <c r="XC37" s="94"/>
      <c r="XD37" s="94"/>
      <c r="XE37" s="94"/>
      <c r="XF37" s="94"/>
      <c r="XG37" s="94"/>
      <c r="XH37" s="94"/>
      <c r="XI37" s="94"/>
      <c r="XJ37" s="94"/>
      <c r="XK37" s="94"/>
      <c r="XL37" s="94"/>
      <c r="XM37" s="94"/>
      <c r="XN37" s="94"/>
      <c r="XO37" s="94"/>
      <c r="XP37" s="94"/>
      <c r="XQ37" s="94"/>
      <c r="XR37" s="94"/>
      <c r="XS37" s="94"/>
      <c r="XT37" s="94"/>
      <c r="XU37" s="94"/>
      <c r="XV37" s="94"/>
      <c r="XW37" s="94"/>
      <c r="XX37" s="94"/>
      <c r="XY37" s="94"/>
      <c r="XZ37" s="94"/>
      <c r="YA37" s="94"/>
      <c r="YB37" s="94"/>
      <c r="YC37" s="94"/>
      <c r="YD37" s="94"/>
      <c r="YE37" s="94"/>
      <c r="YF37" s="94"/>
      <c r="YG37" s="94"/>
      <c r="YH37" s="94"/>
      <c r="YI37" s="94"/>
      <c r="YJ37" s="94"/>
      <c r="YK37" s="94"/>
      <c r="YL37" s="94"/>
      <c r="YM37" s="94"/>
      <c r="YN37" s="94"/>
      <c r="YO37" s="94"/>
      <c r="YP37" s="94"/>
      <c r="YQ37" s="94"/>
      <c r="YR37" s="94"/>
      <c r="YS37" s="94"/>
      <c r="YT37" s="94"/>
      <c r="YU37" s="94"/>
      <c r="YV37" s="94"/>
      <c r="YW37" s="94"/>
      <c r="YX37" s="94"/>
      <c r="YY37" s="94"/>
      <c r="YZ37" s="94"/>
      <c r="ZA37" s="94"/>
      <c r="ZB37" s="94"/>
      <c r="ZC37" s="94"/>
      <c r="ZD37" s="94"/>
      <c r="ZE37" s="94"/>
      <c r="ZF37" s="94"/>
      <c r="ZG37" s="94"/>
      <c r="ZH37" s="94"/>
      <c r="ZI37" s="94"/>
      <c r="ZJ37" s="94"/>
      <c r="ZK37" s="94"/>
      <c r="ZL37" s="94"/>
      <c r="ZM37" s="94"/>
      <c r="ZN37" s="94"/>
      <c r="ZO37" s="94"/>
      <c r="ZP37" s="94"/>
      <c r="ZQ37" s="94"/>
      <c r="ZR37" s="94"/>
      <c r="ZS37" s="94"/>
      <c r="ZT37" s="94"/>
      <c r="ZU37" s="94"/>
      <c r="ZV37" s="94"/>
      <c r="ZW37" s="94"/>
      <c r="ZX37" s="94"/>
      <c r="ZY37" s="94"/>
      <c r="ZZ37" s="94"/>
      <c r="AAA37" s="94"/>
      <c r="AAB37" s="94"/>
      <c r="AAC37" s="94"/>
      <c r="AAD37" s="94"/>
      <c r="AAE37" s="94"/>
      <c r="AAF37" s="94"/>
      <c r="AAG37" s="94"/>
      <c r="AAH37" s="94"/>
      <c r="AAI37" s="94"/>
      <c r="AAJ37" s="94"/>
      <c r="AAK37" s="94"/>
      <c r="AAL37" s="94"/>
      <c r="AAM37" s="94"/>
      <c r="AAN37" s="94"/>
      <c r="AAO37" s="94"/>
      <c r="AAP37" s="94"/>
      <c r="AAQ37" s="94"/>
      <c r="AAR37" s="94"/>
      <c r="AAS37" s="94"/>
      <c r="AAT37" s="94"/>
      <c r="AAU37" s="94"/>
      <c r="AAV37" s="94"/>
      <c r="AAW37" s="94"/>
      <c r="AAX37" s="94"/>
      <c r="AAY37" s="94"/>
      <c r="AAZ37" s="94"/>
      <c r="ABA37" s="94"/>
      <c r="ABB37" s="94"/>
      <c r="ABC37" s="94"/>
      <c r="ABD37" s="94"/>
      <c r="ABE37" s="94"/>
      <c r="ABF37" s="94"/>
      <c r="ABG37" s="94"/>
      <c r="ABH37" s="94"/>
      <c r="ABI37" s="94"/>
      <c r="ABJ37" s="94"/>
      <c r="ABK37" s="94"/>
      <c r="ABL37" s="94"/>
      <c r="ABM37" s="94"/>
      <c r="ABN37" s="94"/>
      <c r="ABO37" s="94"/>
      <c r="ABP37" s="94"/>
      <c r="ABQ37" s="94"/>
      <c r="ABR37" s="94"/>
      <c r="ABS37" s="94"/>
      <c r="ABT37" s="94"/>
      <c r="ABU37" s="94"/>
      <c r="ABV37" s="94"/>
      <c r="ABW37" s="94"/>
      <c r="ABX37" s="94"/>
      <c r="ABY37" s="94"/>
      <c r="ABZ37" s="94"/>
      <c r="ACA37" s="94"/>
      <c r="ACB37" s="94"/>
      <c r="ACC37" s="94"/>
      <c r="ACD37" s="94"/>
      <c r="ACE37" s="94"/>
      <c r="ACF37" s="94"/>
      <c r="ACG37" s="94"/>
      <c r="ACH37" s="94"/>
      <c r="ACI37" s="94"/>
      <c r="ACJ37" s="94"/>
      <c r="ACK37" s="94"/>
      <c r="ACL37" s="94"/>
      <c r="ACM37" s="94"/>
      <c r="ACN37" s="94"/>
      <c r="ACO37" s="94"/>
      <c r="ACP37" s="94"/>
      <c r="ACQ37" s="94"/>
      <c r="ACR37" s="94"/>
      <c r="ACS37" s="94"/>
      <c r="ACT37" s="94"/>
      <c r="ACU37" s="94"/>
      <c r="ACV37" s="94"/>
      <c r="ACW37" s="94"/>
      <c r="ACX37" s="94"/>
      <c r="ACY37" s="94"/>
      <c r="ACZ37" s="94"/>
      <c r="ADA37" s="94"/>
      <c r="ADB37" s="94"/>
      <c r="ADC37" s="94"/>
      <c r="ADD37" s="94"/>
      <c r="ADE37" s="94"/>
      <c r="ADF37" s="94"/>
      <c r="ADG37" s="94"/>
      <c r="ADH37" s="94"/>
      <c r="ADI37" s="94"/>
      <c r="ADJ37" s="94"/>
      <c r="ADK37" s="94"/>
      <c r="ADL37" s="94"/>
      <c r="ADM37" s="94"/>
      <c r="ADN37" s="94"/>
      <c r="ADO37" s="94"/>
      <c r="ADP37" s="94"/>
      <c r="ADQ37" s="94"/>
      <c r="ADR37" s="94"/>
      <c r="ADS37" s="94"/>
      <c r="ADT37" s="94"/>
      <c r="ADU37" s="94"/>
      <c r="ADV37" s="94"/>
      <c r="ADW37" s="94"/>
      <c r="ADX37" s="94"/>
      <c r="ADY37" s="94"/>
      <c r="ADZ37" s="94"/>
      <c r="AEA37" s="94"/>
      <c r="AEB37" s="94"/>
      <c r="AEC37" s="94"/>
      <c r="AED37" s="94"/>
      <c r="AEE37" s="94"/>
      <c r="AEF37" s="94"/>
      <c r="AEG37" s="94"/>
      <c r="AEH37" s="94"/>
      <c r="AEI37" s="94"/>
      <c r="AEJ37" s="94"/>
      <c r="AEK37" s="94"/>
      <c r="AEL37" s="94"/>
      <c r="AEM37" s="94"/>
      <c r="AEN37" s="94"/>
      <c r="AEO37" s="94"/>
      <c r="AEP37" s="94"/>
      <c r="AEQ37" s="94"/>
      <c r="AER37" s="94"/>
      <c r="AES37" s="94"/>
      <c r="AET37" s="94"/>
      <c r="AEU37" s="94"/>
      <c r="AEV37" s="94"/>
      <c r="AEW37" s="94"/>
      <c r="AEX37" s="94"/>
      <c r="AEY37" s="94"/>
      <c r="AEZ37" s="94"/>
      <c r="AFA37" s="94"/>
      <c r="AFB37" s="94"/>
      <c r="AFC37" s="94"/>
      <c r="AFD37" s="94"/>
      <c r="AFE37" s="94"/>
      <c r="AFF37" s="94"/>
      <c r="AFG37" s="94"/>
      <c r="AFH37" s="94"/>
      <c r="AFI37" s="94"/>
      <c r="AFJ37" s="94"/>
      <c r="AFK37" s="94"/>
      <c r="AFL37" s="94"/>
      <c r="AFM37" s="94"/>
      <c r="AFN37" s="94"/>
      <c r="AFO37" s="94"/>
      <c r="AFP37" s="94"/>
      <c r="AFQ37" s="94"/>
      <c r="AFR37" s="94"/>
      <c r="AFS37" s="94"/>
      <c r="AFT37" s="94"/>
      <c r="AFU37" s="94"/>
      <c r="AFV37" s="94"/>
      <c r="AFW37" s="94"/>
      <c r="AFX37" s="94"/>
      <c r="AFY37" s="94"/>
      <c r="AFZ37" s="94"/>
      <c r="AGA37" s="94"/>
      <c r="AGB37" s="94"/>
      <c r="AGC37" s="94"/>
      <c r="AGD37" s="94"/>
      <c r="AGE37" s="94"/>
      <c r="AGF37" s="94"/>
      <c r="AGG37" s="94"/>
      <c r="AGH37" s="94"/>
      <c r="AGI37" s="94"/>
      <c r="AGJ37" s="94"/>
      <c r="AGK37" s="94"/>
      <c r="AGL37" s="94"/>
      <c r="AGM37" s="94"/>
      <c r="AGN37" s="94"/>
      <c r="AGO37" s="94"/>
      <c r="AGP37" s="94"/>
      <c r="AGQ37" s="94"/>
      <c r="AGR37" s="94"/>
      <c r="AGS37" s="94"/>
      <c r="AGT37" s="94"/>
      <c r="AGU37" s="94"/>
      <c r="AGV37" s="94"/>
      <c r="AGW37" s="94"/>
      <c r="AGX37" s="94"/>
      <c r="AGY37" s="94"/>
      <c r="AGZ37" s="94"/>
      <c r="AHA37" s="94"/>
      <c r="AHB37" s="94"/>
      <c r="AHC37" s="94"/>
      <c r="AHD37" s="94"/>
      <c r="AHE37" s="94"/>
      <c r="AHF37" s="94"/>
      <c r="AHG37" s="94"/>
      <c r="AHH37" s="94"/>
      <c r="AHI37" s="94"/>
      <c r="AHJ37" s="94"/>
      <c r="AHK37" s="94"/>
      <c r="AHL37" s="94"/>
      <c r="AHM37" s="94"/>
      <c r="AHN37" s="94"/>
      <c r="AHO37" s="94"/>
      <c r="AHP37" s="94"/>
      <c r="AHQ37" s="94"/>
      <c r="AHR37" s="94"/>
      <c r="AHS37" s="94"/>
      <c r="AHT37" s="94"/>
      <c r="AHU37" s="94"/>
      <c r="AHV37" s="94"/>
      <c r="AHW37" s="94"/>
      <c r="AHX37" s="94"/>
      <c r="AHY37" s="94"/>
      <c r="AHZ37" s="94"/>
      <c r="AIA37" s="94"/>
      <c r="AIB37" s="94"/>
      <c r="AIC37" s="94"/>
      <c r="AID37" s="94"/>
      <c r="AIE37" s="94"/>
      <c r="AIF37" s="94"/>
      <c r="AIG37" s="94"/>
      <c r="AIH37" s="94"/>
      <c r="AII37" s="94"/>
      <c r="AIJ37" s="94"/>
      <c r="AIK37" s="94"/>
      <c r="AIL37" s="94"/>
      <c r="AIM37" s="94"/>
      <c r="AIN37" s="94"/>
      <c r="AIO37" s="94"/>
      <c r="AIP37" s="94"/>
      <c r="AIQ37" s="94"/>
      <c r="AIR37" s="94"/>
      <c r="AIS37" s="94"/>
      <c r="AIT37" s="94"/>
      <c r="AIU37" s="94"/>
      <c r="AIV37" s="94"/>
      <c r="AIW37" s="94"/>
      <c r="AIX37" s="94"/>
      <c r="AIY37" s="94"/>
      <c r="AIZ37" s="94"/>
      <c r="AJA37" s="94"/>
      <c r="AJB37" s="94"/>
      <c r="AJC37" s="94"/>
      <c r="AJD37" s="94"/>
      <c r="AJE37" s="94"/>
      <c r="AJF37" s="94"/>
      <c r="AJG37" s="94"/>
      <c r="AJH37" s="94"/>
      <c r="AJI37" s="94"/>
      <c r="AJJ37" s="94"/>
      <c r="AJK37" s="94"/>
      <c r="AJL37" s="94"/>
      <c r="AJM37" s="94"/>
      <c r="AJN37" s="94"/>
      <c r="AJO37" s="94"/>
      <c r="AJP37" s="94"/>
      <c r="AJQ37" s="94"/>
      <c r="AJR37" s="94"/>
      <c r="AJS37" s="94"/>
      <c r="AJT37" s="94"/>
      <c r="AJU37" s="94"/>
      <c r="AJV37" s="94"/>
      <c r="AJW37" s="94"/>
      <c r="AJX37" s="94"/>
      <c r="AJY37" s="94"/>
      <c r="AJZ37" s="94"/>
      <c r="AKA37" s="94"/>
      <c r="AKB37" s="94"/>
      <c r="AKC37" s="94"/>
      <c r="AKD37" s="94"/>
      <c r="AKE37" s="94"/>
      <c r="AKF37" s="94"/>
      <c r="AKG37" s="94"/>
      <c r="AKH37" s="94"/>
    </row>
    <row r="38" customFormat="false" ht="12.8" hidden="false" customHeight="false" outlineLevel="0" collapsed="false">
      <c r="A38" s="98" t="s">
        <v>899</v>
      </c>
      <c r="B38" s="98" t="s">
        <v>900</v>
      </c>
      <c r="C38" s="98"/>
      <c r="D38" s="98" t="s">
        <v>901</v>
      </c>
      <c r="E38" s="98"/>
      <c r="F38" s="92"/>
      <c r="H38" s="92"/>
      <c r="J38" s="7"/>
      <c r="K38" s="92"/>
      <c r="L38" s="7" t="n">
        <v>36</v>
      </c>
      <c r="M38" s="7" t="s">
        <v>902</v>
      </c>
      <c r="N38" s="7" t="s">
        <v>832</v>
      </c>
      <c r="O38" s="7" t="s">
        <v>862</v>
      </c>
      <c r="P38" s="7" t="n">
        <v>500</v>
      </c>
      <c r="Q38" s="93" t="n">
        <f aca="false">P38/100</f>
        <v>5</v>
      </c>
      <c r="R38" s="7" t="n">
        <v>19</v>
      </c>
      <c r="S38" s="7" t="n">
        <v>0</v>
      </c>
      <c r="T38" s="7" t="n">
        <v>0</v>
      </c>
      <c r="U38" s="7" t="n">
        <v>0</v>
      </c>
      <c r="V38" s="7" t="n">
        <v>0</v>
      </c>
      <c r="W38" s="7" t="n">
        <v>0</v>
      </c>
      <c r="X38" s="7" t="n">
        <v>1</v>
      </c>
      <c r="Y38" s="7" t="s">
        <v>834</v>
      </c>
      <c r="Z38" s="7" t="s">
        <v>835</v>
      </c>
      <c r="AA38" s="7" t="s">
        <v>836</v>
      </c>
      <c r="AB38" s="7" t="s">
        <v>837</v>
      </c>
      <c r="AC38" s="7" t="n">
        <v>0</v>
      </c>
      <c r="AD38" s="7" t="s">
        <v>838</v>
      </c>
      <c r="AE38" s="7" t="s">
        <v>836</v>
      </c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4"/>
      <c r="OP38" s="94"/>
      <c r="OQ38" s="94"/>
      <c r="OR38" s="94"/>
      <c r="OS38" s="94"/>
      <c r="OT38" s="94"/>
      <c r="OU38" s="94"/>
      <c r="OV38" s="94"/>
      <c r="OW38" s="94"/>
      <c r="OX38" s="94"/>
      <c r="OY38" s="94"/>
      <c r="OZ38" s="94"/>
      <c r="PA38" s="94"/>
      <c r="PB38" s="94"/>
      <c r="PC38" s="94"/>
      <c r="PD38" s="94"/>
      <c r="PE38" s="94"/>
      <c r="PF38" s="94"/>
      <c r="PG38" s="94"/>
      <c r="PH38" s="94"/>
      <c r="PI38" s="94"/>
      <c r="PJ38" s="94"/>
      <c r="PK38" s="94"/>
      <c r="PL38" s="94"/>
      <c r="PM38" s="94"/>
      <c r="PN38" s="94"/>
      <c r="PO38" s="94"/>
      <c r="PP38" s="94"/>
      <c r="PQ38" s="94"/>
      <c r="PR38" s="94"/>
      <c r="PS38" s="94"/>
      <c r="PT38" s="94"/>
      <c r="PU38" s="94"/>
      <c r="PV38" s="94"/>
      <c r="PW38" s="94"/>
      <c r="PX38" s="94"/>
      <c r="PY38" s="94"/>
      <c r="PZ38" s="94"/>
      <c r="QA38" s="94"/>
      <c r="QB38" s="94"/>
      <c r="QC38" s="94"/>
      <c r="QD38" s="94"/>
      <c r="QE38" s="94"/>
      <c r="QF38" s="94"/>
      <c r="QG38" s="94"/>
      <c r="QH38" s="94"/>
      <c r="QI38" s="94"/>
      <c r="QJ38" s="94"/>
      <c r="QK38" s="94"/>
      <c r="QL38" s="94"/>
      <c r="QM38" s="94"/>
      <c r="QN38" s="94"/>
      <c r="QO38" s="94"/>
      <c r="QP38" s="94"/>
      <c r="QQ38" s="94"/>
      <c r="QR38" s="94"/>
      <c r="QS38" s="94"/>
      <c r="QT38" s="94"/>
      <c r="QU38" s="94"/>
      <c r="QV38" s="94"/>
      <c r="QW38" s="94"/>
      <c r="QX38" s="94"/>
      <c r="QY38" s="94"/>
      <c r="QZ38" s="94"/>
      <c r="RA38" s="94"/>
      <c r="RB38" s="94"/>
      <c r="RC38" s="94"/>
      <c r="RD38" s="94"/>
      <c r="RE38" s="94"/>
      <c r="RF38" s="94"/>
      <c r="RG38" s="94"/>
      <c r="RH38" s="94"/>
      <c r="RI38" s="94"/>
      <c r="RJ38" s="94"/>
      <c r="RK38" s="94"/>
      <c r="RL38" s="94"/>
      <c r="RM38" s="94"/>
      <c r="RN38" s="94"/>
      <c r="RO38" s="94"/>
      <c r="RP38" s="94"/>
      <c r="RQ38" s="94"/>
      <c r="RR38" s="94"/>
      <c r="RS38" s="94"/>
      <c r="RT38" s="94"/>
      <c r="RU38" s="94"/>
      <c r="RV38" s="94"/>
      <c r="RW38" s="94"/>
      <c r="RX38" s="94"/>
      <c r="RY38" s="94"/>
      <c r="RZ38" s="94"/>
      <c r="SA38" s="94"/>
      <c r="SB38" s="94"/>
      <c r="SC38" s="94"/>
      <c r="SD38" s="94"/>
      <c r="SE38" s="94"/>
      <c r="SF38" s="94"/>
      <c r="SG38" s="94"/>
      <c r="SH38" s="94"/>
      <c r="SI38" s="94"/>
      <c r="SJ38" s="94"/>
      <c r="SK38" s="94"/>
      <c r="SL38" s="94"/>
      <c r="SM38" s="94"/>
      <c r="SN38" s="94"/>
      <c r="SO38" s="94"/>
      <c r="SP38" s="94"/>
      <c r="SQ38" s="94"/>
      <c r="SR38" s="94"/>
      <c r="SS38" s="94"/>
      <c r="ST38" s="94"/>
      <c r="SU38" s="94"/>
      <c r="SV38" s="94"/>
      <c r="SW38" s="94"/>
      <c r="SX38" s="94"/>
      <c r="SY38" s="94"/>
      <c r="SZ38" s="94"/>
      <c r="TA38" s="94"/>
      <c r="TB38" s="94"/>
      <c r="TC38" s="94"/>
      <c r="TD38" s="94"/>
      <c r="TE38" s="94"/>
      <c r="TF38" s="94"/>
      <c r="TG38" s="94"/>
      <c r="TH38" s="94"/>
      <c r="TI38" s="94"/>
      <c r="TJ38" s="94"/>
      <c r="TK38" s="94"/>
      <c r="TL38" s="94"/>
      <c r="TM38" s="94"/>
      <c r="TN38" s="94"/>
      <c r="TO38" s="94"/>
      <c r="TP38" s="94"/>
      <c r="TQ38" s="94"/>
      <c r="TR38" s="94"/>
      <c r="TS38" s="94"/>
      <c r="TT38" s="94"/>
      <c r="TU38" s="94"/>
      <c r="TV38" s="94"/>
      <c r="TW38" s="94"/>
      <c r="TX38" s="94"/>
      <c r="TY38" s="94"/>
      <c r="TZ38" s="94"/>
      <c r="UA38" s="94"/>
      <c r="UB38" s="94"/>
      <c r="UC38" s="94"/>
      <c r="UD38" s="94"/>
      <c r="UE38" s="94"/>
      <c r="UF38" s="94"/>
      <c r="UG38" s="94"/>
      <c r="UH38" s="94"/>
      <c r="UI38" s="94"/>
      <c r="UJ38" s="94"/>
      <c r="UK38" s="94"/>
      <c r="UL38" s="94"/>
      <c r="UM38" s="94"/>
      <c r="UN38" s="94"/>
      <c r="UO38" s="94"/>
      <c r="UP38" s="94"/>
      <c r="UQ38" s="94"/>
      <c r="UR38" s="94"/>
      <c r="US38" s="94"/>
      <c r="UT38" s="94"/>
      <c r="UU38" s="94"/>
      <c r="UV38" s="94"/>
      <c r="UW38" s="94"/>
      <c r="UX38" s="94"/>
      <c r="UY38" s="94"/>
      <c r="UZ38" s="94"/>
      <c r="VA38" s="94"/>
      <c r="VB38" s="94"/>
      <c r="VC38" s="94"/>
      <c r="VD38" s="94"/>
      <c r="VE38" s="94"/>
      <c r="VF38" s="94"/>
      <c r="VG38" s="94"/>
      <c r="VH38" s="94"/>
      <c r="VI38" s="94"/>
      <c r="VJ38" s="94"/>
      <c r="VK38" s="94"/>
      <c r="VL38" s="94"/>
      <c r="VM38" s="94"/>
      <c r="VN38" s="94"/>
      <c r="VO38" s="94"/>
      <c r="VP38" s="94"/>
      <c r="VQ38" s="94"/>
      <c r="VR38" s="94"/>
      <c r="VS38" s="94"/>
      <c r="VT38" s="94"/>
      <c r="VU38" s="94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94"/>
      <c r="WI38" s="94"/>
      <c r="WJ38" s="94"/>
      <c r="WK38" s="94"/>
      <c r="WL38" s="94"/>
      <c r="WM38" s="94"/>
      <c r="WN38" s="94"/>
      <c r="WO38" s="94"/>
      <c r="WP38" s="94"/>
      <c r="WQ38" s="94"/>
      <c r="WR38" s="94"/>
      <c r="WS38" s="94"/>
      <c r="WT38" s="94"/>
      <c r="WU38" s="94"/>
      <c r="WV38" s="94"/>
      <c r="WW38" s="94"/>
      <c r="WX38" s="94"/>
      <c r="WY38" s="94"/>
      <c r="WZ38" s="94"/>
      <c r="XA38" s="94"/>
      <c r="XB38" s="94"/>
      <c r="XC38" s="94"/>
      <c r="XD38" s="94"/>
      <c r="XE38" s="94"/>
      <c r="XF38" s="94"/>
      <c r="XG38" s="94"/>
      <c r="XH38" s="94"/>
      <c r="XI38" s="94"/>
      <c r="XJ38" s="94"/>
      <c r="XK38" s="94"/>
      <c r="XL38" s="94"/>
      <c r="XM38" s="94"/>
      <c r="XN38" s="94"/>
      <c r="XO38" s="94"/>
      <c r="XP38" s="94"/>
      <c r="XQ38" s="94"/>
      <c r="XR38" s="94"/>
      <c r="XS38" s="94"/>
      <c r="XT38" s="94"/>
      <c r="XU38" s="94"/>
      <c r="XV38" s="94"/>
      <c r="XW38" s="94"/>
      <c r="XX38" s="94"/>
      <c r="XY38" s="94"/>
      <c r="XZ38" s="94"/>
      <c r="YA38" s="94"/>
      <c r="YB38" s="94"/>
      <c r="YC38" s="94"/>
      <c r="YD38" s="94"/>
      <c r="YE38" s="94"/>
      <c r="YF38" s="94"/>
      <c r="YG38" s="94"/>
      <c r="YH38" s="94"/>
      <c r="YI38" s="94"/>
      <c r="YJ38" s="94"/>
      <c r="YK38" s="94"/>
      <c r="YL38" s="94"/>
      <c r="YM38" s="94"/>
      <c r="YN38" s="94"/>
      <c r="YO38" s="94"/>
      <c r="YP38" s="94"/>
      <c r="YQ38" s="94"/>
      <c r="YR38" s="94"/>
      <c r="YS38" s="94"/>
      <c r="YT38" s="94"/>
      <c r="YU38" s="94"/>
      <c r="YV38" s="94"/>
      <c r="YW38" s="94"/>
      <c r="YX38" s="94"/>
      <c r="YY38" s="94"/>
      <c r="YZ38" s="94"/>
      <c r="ZA38" s="94"/>
      <c r="ZB38" s="94"/>
      <c r="ZC38" s="94"/>
      <c r="ZD38" s="94"/>
      <c r="ZE38" s="94"/>
      <c r="ZF38" s="94"/>
      <c r="ZG38" s="94"/>
      <c r="ZH38" s="94"/>
      <c r="ZI38" s="94"/>
      <c r="ZJ38" s="94"/>
      <c r="ZK38" s="94"/>
      <c r="ZL38" s="94"/>
      <c r="ZM38" s="94"/>
      <c r="ZN38" s="94"/>
      <c r="ZO38" s="94"/>
      <c r="ZP38" s="94"/>
      <c r="ZQ38" s="94"/>
      <c r="ZR38" s="94"/>
      <c r="ZS38" s="94"/>
      <c r="ZT38" s="94"/>
      <c r="ZU38" s="94"/>
      <c r="ZV38" s="94"/>
      <c r="ZW38" s="94"/>
      <c r="ZX38" s="94"/>
      <c r="ZY38" s="94"/>
      <c r="ZZ38" s="94"/>
      <c r="AAA38" s="94"/>
      <c r="AAB38" s="94"/>
      <c r="AAC38" s="94"/>
      <c r="AAD38" s="94"/>
      <c r="AAE38" s="94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  <c r="AAP38" s="94"/>
      <c r="AAQ38" s="94"/>
      <c r="AAR38" s="94"/>
      <c r="AAS38" s="94"/>
      <c r="AAT38" s="94"/>
      <c r="AAU38" s="94"/>
      <c r="AAV38" s="94"/>
      <c r="AAW38" s="94"/>
      <c r="AAX38" s="94"/>
      <c r="AAY38" s="94"/>
      <c r="AAZ38" s="94"/>
      <c r="ABA38" s="94"/>
      <c r="ABB38" s="94"/>
      <c r="ABC38" s="94"/>
      <c r="ABD38" s="94"/>
      <c r="ABE38" s="94"/>
      <c r="ABF38" s="94"/>
      <c r="ABG38" s="94"/>
      <c r="ABH38" s="94"/>
      <c r="ABI38" s="94"/>
      <c r="ABJ38" s="94"/>
      <c r="ABK38" s="94"/>
      <c r="ABL38" s="94"/>
      <c r="ABM38" s="94"/>
      <c r="ABN38" s="94"/>
      <c r="ABO38" s="94"/>
      <c r="ABP38" s="94"/>
      <c r="ABQ38" s="94"/>
      <c r="ABR38" s="94"/>
      <c r="ABS38" s="94"/>
      <c r="ABT38" s="94"/>
      <c r="ABU38" s="94"/>
      <c r="ABV38" s="94"/>
      <c r="ABW38" s="94"/>
      <c r="ABX38" s="94"/>
      <c r="ABY38" s="94"/>
      <c r="ABZ38" s="94"/>
      <c r="ACA38" s="94"/>
      <c r="ACB38" s="94"/>
      <c r="ACC38" s="94"/>
      <c r="ACD38" s="94"/>
      <c r="ACE38" s="94"/>
      <c r="ACF38" s="94"/>
      <c r="ACG38" s="94"/>
      <c r="ACH38" s="94"/>
      <c r="ACI38" s="94"/>
      <c r="ACJ38" s="94"/>
      <c r="ACK38" s="94"/>
      <c r="ACL38" s="94"/>
      <c r="ACM38" s="94"/>
      <c r="ACN38" s="94"/>
      <c r="ACO38" s="94"/>
      <c r="ACP38" s="94"/>
      <c r="ACQ38" s="94"/>
      <c r="ACR38" s="94"/>
      <c r="ACS38" s="94"/>
      <c r="ACT38" s="94"/>
      <c r="ACU38" s="94"/>
      <c r="ACV38" s="94"/>
      <c r="ACW38" s="94"/>
      <c r="ACX38" s="94"/>
      <c r="ACY38" s="94"/>
      <c r="ACZ38" s="94"/>
      <c r="ADA38" s="94"/>
      <c r="ADB38" s="94"/>
      <c r="ADC38" s="94"/>
      <c r="ADD38" s="94"/>
      <c r="ADE38" s="94"/>
      <c r="ADF38" s="94"/>
      <c r="ADG38" s="94"/>
      <c r="ADH38" s="94"/>
      <c r="ADI38" s="94"/>
      <c r="ADJ38" s="94"/>
      <c r="ADK38" s="94"/>
      <c r="ADL38" s="94"/>
      <c r="ADM38" s="94"/>
      <c r="ADN38" s="94"/>
      <c r="ADO38" s="94"/>
      <c r="ADP38" s="94"/>
      <c r="ADQ38" s="94"/>
      <c r="ADR38" s="94"/>
      <c r="ADS38" s="94"/>
      <c r="ADT38" s="94"/>
      <c r="ADU38" s="94"/>
      <c r="ADV38" s="94"/>
      <c r="ADW38" s="94"/>
      <c r="ADX38" s="94"/>
      <c r="ADY38" s="94"/>
      <c r="ADZ38" s="94"/>
      <c r="AEA38" s="94"/>
      <c r="AEB38" s="94"/>
      <c r="AEC38" s="94"/>
      <c r="AED38" s="94"/>
      <c r="AEE38" s="94"/>
      <c r="AEF38" s="94"/>
      <c r="AEG38" s="94"/>
      <c r="AEH38" s="94"/>
      <c r="AEI38" s="94"/>
      <c r="AEJ38" s="94"/>
      <c r="AEK38" s="94"/>
      <c r="AEL38" s="94"/>
      <c r="AEM38" s="94"/>
      <c r="AEN38" s="94"/>
      <c r="AEO38" s="94"/>
      <c r="AEP38" s="94"/>
      <c r="AEQ38" s="94"/>
      <c r="AER38" s="94"/>
      <c r="AES38" s="94"/>
      <c r="AET38" s="94"/>
      <c r="AEU38" s="94"/>
      <c r="AEV38" s="94"/>
      <c r="AEW38" s="94"/>
      <c r="AEX38" s="94"/>
      <c r="AEY38" s="94"/>
      <c r="AEZ38" s="94"/>
      <c r="AFA38" s="94"/>
      <c r="AFB38" s="94"/>
      <c r="AFC38" s="94"/>
      <c r="AFD38" s="94"/>
      <c r="AFE38" s="94"/>
      <c r="AFF38" s="94"/>
      <c r="AFG38" s="94"/>
      <c r="AFH38" s="94"/>
      <c r="AFI38" s="94"/>
      <c r="AFJ38" s="94"/>
      <c r="AFK38" s="94"/>
      <c r="AFL38" s="94"/>
      <c r="AFM38" s="94"/>
      <c r="AFN38" s="94"/>
      <c r="AFO38" s="94"/>
      <c r="AFP38" s="94"/>
      <c r="AFQ38" s="94"/>
      <c r="AFR38" s="94"/>
      <c r="AFS38" s="94"/>
      <c r="AFT38" s="94"/>
      <c r="AFU38" s="94"/>
      <c r="AFV38" s="94"/>
      <c r="AFW38" s="94"/>
      <c r="AFX38" s="94"/>
      <c r="AFY38" s="94"/>
      <c r="AFZ38" s="94"/>
      <c r="AGA38" s="94"/>
      <c r="AGB38" s="94"/>
      <c r="AGC38" s="94"/>
      <c r="AGD38" s="94"/>
      <c r="AGE38" s="94"/>
      <c r="AGF38" s="94"/>
      <c r="AGG38" s="94"/>
      <c r="AGH38" s="94"/>
      <c r="AGI38" s="94"/>
      <c r="AGJ38" s="94"/>
      <c r="AGK38" s="94"/>
      <c r="AGL38" s="94"/>
      <c r="AGM38" s="94"/>
      <c r="AGN38" s="94"/>
      <c r="AGO38" s="94"/>
      <c r="AGP38" s="94"/>
      <c r="AGQ38" s="94"/>
      <c r="AGR38" s="94"/>
      <c r="AGS38" s="94"/>
      <c r="AGT38" s="94"/>
      <c r="AGU38" s="94"/>
      <c r="AGV38" s="94"/>
      <c r="AGW38" s="94"/>
      <c r="AGX38" s="94"/>
      <c r="AGY38" s="94"/>
      <c r="AGZ38" s="94"/>
      <c r="AHA38" s="94"/>
      <c r="AHB38" s="94"/>
      <c r="AHC38" s="94"/>
      <c r="AHD38" s="94"/>
      <c r="AHE38" s="94"/>
      <c r="AHF38" s="94"/>
      <c r="AHG38" s="94"/>
      <c r="AHH38" s="94"/>
      <c r="AHI38" s="94"/>
      <c r="AHJ38" s="94"/>
      <c r="AHK38" s="94"/>
      <c r="AHL38" s="94"/>
      <c r="AHM38" s="94"/>
      <c r="AHN38" s="94"/>
      <c r="AHO38" s="94"/>
      <c r="AHP38" s="94"/>
      <c r="AHQ38" s="94"/>
      <c r="AHR38" s="94"/>
      <c r="AHS38" s="94"/>
      <c r="AHT38" s="94"/>
      <c r="AHU38" s="94"/>
      <c r="AHV38" s="94"/>
      <c r="AHW38" s="94"/>
      <c r="AHX38" s="94"/>
      <c r="AHY38" s="94"/>
      <c r="AHZ38" s="94"/>
      <c r="AIA38" s="94"/>
      <c r="AIB38" s="94"/>
      <c r="AIC38" s="94"/>
      <c r="AID38" s="94"/>
      <c r="AIE38" s="94"/>
      <c r="AIF38" s="94"/>
      <c r="AIG38" s="94"/>
      <c r="AIH38" s="94"/>
      <c r="AII38" s="94"/>
      <c r="AIJ38" s="94"/>
      <c r="AIK38" s="94"/>
      <c r="AIL38" s="94"/>
      <c r="AIM38" s="94"/>
      <c r="AIN38" s="94"/>
      <c r="AIO38" s="94"/>
      <c r="AIP38" s="94"/>
      <c r="AIQ38" s="94"/>
      <c r="AIR38" s="94"/>
      <c r="AIS38" s="94"/>
      <c r="AIT38" s="94"/>
      <c r="AIU38" s="94"/>
      <c r="AIV38" s="94"/>
      <c r="AIW38" s="94"/>
      <c r="AIX38" s="94"/>
      <c r="AIY38" s="94"/>
      <c r="AIZ38" s="94"/>
      <c r="AJA38" s="94"/>
      <c r="AJB38" s="94"/>
      <c r="AJC38" s="94"/>
      <c r="AJD38" s="94"/>
      <c r="AJE38" s="94"/>
      <c r="AJF38" s="94"/>
      <c r="AJG38" s="94"/>
      <c r="AJH38" s="94"/>
      <c r="AJI38" s="94"/>
      <c r="AJJ38" s="94"/>
      <c r="AJK38" s="94"/>
      <c r="AJL38" s="94"/>
      <c r="AJM38" s="94"/>
      <c r="AJN38" s="94"/>
      <c r="AJO38" s="94"/>
      <c r="AJP38" s="94"/>
      <c r="AJQ38" s="94"/>
      <c r="AJR38" s="94"/>
      <c r="AJS38" s="94"/>
      <c r="AJT38" s="94"/>
      <c r="AJU38" s="94"/>
      <c r="AJV38" s="94"/>
      <c r="AJW38" s="94"/>
      <c r="AJX38" s="94"/>
      <c r="AJY38" s="94"/>
      <c r="AJZ38" s="94"/>
      <c r="AKA38" s="94"/>
      <c r="AKB38" s="94"/>
      <c r="AKC38" s="94"/>
      <c r="AKD38" s="94"/>
      <c r="AKE38" s="94"/>
      <c r="AKF38" s="94"/>
      <c r="AKG38" s="94"/>
      <c r="AKH38" s="94"/>
    </row>
    <row r="39" customFormat="false" ht="12.75" hidden="false" customHeight="true" outlineLevel="0" collapsed="false">
      <c r="A39" s="100" t="s">
        <v>880</v>
      </c>
      <c r="B39" s="101" t="n">
        <v>1024</v>
      </c>
      <c r="C39" s="102" t="n">
        <f aca="false">VLOOKUP(B39,$L$3:$Q$1430,6,0)</f>
        <v>1</v>
      </c>
      <c r="D39" s="101" t="n">
        <v>1074</v>
      </c>
      <c r="E39" s="102" t="n">
        <f aca="false">VLOOKUP(D39,$L$3:$Q$1430,6,0)</f>
        <v>0.9</v>
      </c>
      <c r="F39" s="92"/>
      <c r="G39" s="93"/>
      <c r="H39" s="92"/>
      <c r="I39" s="93"/>
      <c r="J39" s="7"/>
      <c r="K39" s="92"/>
      <c r="L39" s="7" t="n">
        <v>37</v>
      </c>
      <c r="M39" s="7" t="s">
        <v>903</v>
      </c>
      <c r="N39" s="7" t="s">
        <v>832</v>
      </c>
      <c r="O39" s="7" t="s">
        <v>833</v>
      </c>
      <c r="P39" s="7" t="n">
        <v>490</v>
      </c>
      <c r="Q39" s="93" t="n">
        <f aca="false">P39/100</f>
        <v>4.9</v>
      </c>
      <c r="R39" s="7" t="n">
        <v>15</v>
      </c>
      <c r="S39" s="7" t="n">
        <v>0</v>
      </c>
      <c r="T39" s="7" t="n">
        <v>0</v>
      </c>
      <c r="U39" s="7" t="n">
        <v>0</v>
      </c>
      <c r="V39" s="7" t="n">
        <v>0</v>
      </c>
      <c r="W39" s="7" t="n">
        <v>0</v>
      </c>
      <c r="X39" s="7" t="n">
        <v>1</v>
      </c>
      <c r="Y39" s="7" t="s">
        <v>834</v>
      </c>
      <c r="Z39" s="7" t="s">
        <v>835</v>
      </c>
      <c r="AA39" s="7" t="s">
        <v>836</v>
      </c>
      <c r="AB39" s="7" t="s">
        <v>837</v>
      </c>
      <c r="AC39" s="7" t="n">
        <v>0</v>
      </c>
      <c r="AD39" s="7" t="s">
        <v>838</v>
      </c>
      <c r="AE39" s="7" t="s">
        <v>836</v>
      </c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4"/>
      <c r="IY39" s="94"/>
      <c r="IZ39" s="94"/>
      <c r="JA39" s="94"/>
      <c r="JB39" s="94"/>
      <c r="JC39" s="94"/>
      <c r="JD39" s="94"/>
      <c r="JE39" s="94"/>
      <c r="JF39" s="94"/>
      <c r="JG39" s="94"/>
      <c r="JH39" s="94"/>
      <c r="JI39" s="94"/>
      <c r="JJ39" s="94"/>
      <c r="JK39" s="94"/>
      <c r="JL39" s="94"/>
      <c r="JM39" s="94"/>
      <c r="JN39" s="94"/>
      <c r="JO39" s="94"/>
      <c r="JP39" s="94"/>
      <c r="JQ39" s="94"/>
      <c r="JR39" s="94"/>
      <c r="JS39" s="94"/>
      <c r="JT39" s="94"/>
      <c r="JU39" s="94"/>
      <c r="JV39" s="94"/>
      <c r="JW39" s="94"/>
      <c r="JX39" s="94"/>
      <c r="JY39" s="94"/>
      <c r="JZ39" s="94"/>
      <c r="KA39" s="94"/>
      <c r="KB39" s="94"/>
      <c r="KC39" s="94"/>
      <c r="KD39" s="94"/>
      <c r="KE39" s="94"/>
      <c r="KF39" s="94"/>
      <c r="KG39" s="94"/>
      <c r="KH39" s="94"/>
      <c r="KI39" s="94"/>
      <c r="KJ39" s="94"/>
      <c r="KK39" s="94"/>
      <c r="KL39" s="94"/>
      <c r="KM39" s="94"/>
      <c r="KN39" s="94"/>
      <c r="KO39" s="94"/>
      <c r="KP39" s="94"/>
      <c r="KQ39" s="94"/>
      <c r="KR39" s="94"/>
      <c r="KS39" s="94"/>
      <c r="KT39" s="94"/>
      <c r="KU39" s="94"/>
      <c r="KV39" s="94"/>
      <c r="KW39" s="94"/>
      <c r="KX39" s="94"/>
      <c r="KY39" s="94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4"/>
      <c r="MA39" s="94"/>
      <c r="MB39" s="94"/>
      <c r="MC39" s="94"/>
      <c r="MD39" s="94"/>
      <c r="ME39" s="94"/>
      <c r="MF39" s="94"/>
      <c r="MG39" s="94"/>
      <c r="MH39" s="94"/>
      <c r="MI39" s="94"/>
      <c r="MJ39" s="94"/>
      <c r="MK39" s="94"/>
      <c r="ML39" s="94"/>
      <c r="MM39" s="94"/>
      <c r="MN39" s="94"/>
      <c r="MO39" s="94"/>
      <c r="MP39" s="94"/>
      <c r="MQ39" s="94"/>
      <c r="MR39" s="94"/>
      <c r="MS39" s="94"/>
      <c r="MT39" s="94"/>
      <c r="MU39" s="94"/>
      <c r="MV39" s="94"/>
      <c r="MW39" s="94"/>
      <c r="MX39" s="94"/>
      <c r="MY39" s="94"/>
      <c r="MZ39" s="94"/>
      <c r="NA39" s="94"/>
      <c r="NB39" s="94"/>
      <c r="NC39" s="94"/>
      <c r="ND39" s="94"/>
      <c r="NE39" s="94"/>
      <c r="NF39" s="94"/>
      <c r="NG39" s="94"/>
      <c r="NH39" s="94"/>
      <c r="NI39" s="94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94"/>
      <c r="NY39" s="94"/>
      <c r="NZ39" s="94"/>
      <c r="OA39" s="94"/>
      <c r="OB39" s="94"/>
      <c r="OC39" s="94"/>
      <c r="OD39" s="94"/>
      <c r="OE39" s="94"/>
      <c r="OF39" s="94"/>
      <c r="OG39" s="94"/>
      <c r="OH39" s="94"/>
      <c r="OI39" s="94"/>
      <c r="OJ39" s="94"/>
      <c r="OK39" s="94"/>
      <c r="OL39" s="94"/>
      <c r="OM39" s="94"/>
      <c r="ON39" s="94"/>
      <c r="OO39" s="94"/>
      <c r="OP39" s="94"/>
      <c r="OQ39" s="94"/>
      <c r="OR39" s="94"/>
      <c r="OS39" s="94"/>
      <c r="OT39" s="94"/>
      <c r="OU39" s="94"/>
      <c r="OV39" s="94"/>
      <c r="OW39" s="94"/>
      <c r="OX39" s="94"/>
      <c r="OY39" s="94"/>
      <c r="OZ39" s="94"/>
      <c r="PA39" s="94"/>
      <c r="PB39" s="94"/>
      <c r="PC39" s="94"/>
      <c r="PD39" s="94"/>
      <c r="PE39" s="94"/>
      <c r="PF39" s="94"/>
      <c r="PG39" s="94"/>
      <c r="PH39" s="94"/>
      <c r="PI39" s="94"/>
      <c r="PJ39" s="94"/>
      <c r="PK39" s="94"/>
      <c r="PL39" s="94"/>
      <c r="PM39" s="94"/>
      <c r="PN39" s="94"/>
      <c r="PO39" s="94"/>
      <c r="PP39" s="94"/>
      <c r="PQ39" s="94"/>
      <c r="PR39" s="94"/>
      <c r="PS39" s="94"/>
      <c r="PT39" s="94"/>
      <c r="PU39" s="94"/>
      <c r="PV39" s="94"/>
      <c r="PW39" s="94"/>
      <c r="PX39" s="94"/>
      <c r="PY39" s="94"/>
      <c r="PZ39" s="94"/>
      <c r="QA39" s="94"/>
      <c r="QB39" s="94"/>
      <c r="QC39" s="94"/>
      <c r="QD39" s="94"/>
      <c r="QE39" s="94"/>
      <c r="QF39" s="94"/>
      <c r="QG39" s="94"/>
      <c r="QH39" s="94"/>
      <c r="QI39" s="94"/>
      <c r="QJ39" s="94"/>
      <c r="QK39" s="94"/>
      <c r="QL39" s="94"/>
      <c r="QM39" s="94"/>
      <c r="QN39" s="94"/>
      <c r="QO39" s="94"/>
      <c r="QP39" s="94"/>
      <c r="QQ39" s="94"/>
      <c r="QR39" s="94"/>
      <c r="QS39" s="94"/>
      <c r="QT39" s="94"/>
      <c r="QU39" s="94"/>
      <c r="QV39" s="94"/>
      <c r="QW39" s="94"/>
      <c r="QX39" s="94"/>
      <c r="QY39" s="94"/>
      <c r="QZ39" s="94"/>
      <c r="RA39" s="94"/>
      <c r="RB39" s="94"/>
      <c r="RC39" s="94"/>
      <c r="RD39" s="94"/>
      <c r="RE39" s="9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94"/>
      <c r="RQ39" s="94"/>
      <c r="RR39" s="94"/>
      <c r="RS39" s="9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94"/>
      <c r="SE39" s="94"/>
      <c r="SF39" s="94"/>
      <c r="SG39" s="9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94"/>
      <c r="SS39" s="94"/>
      <c r="ST39" s="94"/>
      <c r="SU39" s="9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94"/>
      <c r="TG39" s="94"/>
      <c r="TH39" s="94"/>
      <c r="TI39" s="9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94"/>
      <c r="TU39" s="94"/>
      <c r="TV39" s="94"/>
      <c r="TW39" s="94"/>
      <c r="TX39" s="94"/>
      <c r="TY39" s="94"/>
      <c r="TZ39" s="94"/>
      <c r="UA39" s="94"/>
      <c r="UB39" s="94"/>
      <c r="UC39" s="94"/>
      <c r="UD39" s="94"/>
      <c r="UE39" s="94"/>
      <c r="UF39" s="94"/>
      <c r="UG39" s="94"/>
      <c r="UH39" s="94"/>
      <c r="UI39" s="94"/>
      <c r="UJ39" s="94"/>
      <c r="UK39" s="9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94"/>
      <c r="UW39" s="94"/>
      <c r="UX39" s="94"/>
      <c r="UY39" s="94"/>
      <c r="UZ39" s="94"/>
      <c r="VA39" s="94"/>
      <c r="VB39" s="94"/>
      <c r="VC39" s="94"/>
      <c r="VD39" s="94"/>
      <c r="VE39" s="94"/>
      <c r="VF39" s="94"/>
      <c r="VG39" s="94"/>
      <c r="VH39" s="94"/>
      <c r="VI39" s="94"/>
      <c r="VJ39" s="94"/>
      <c r="VK39" s="94"/>
      <c r="VL39" s="94"/>
      <c r="VM39" s="94"/>
      <c r="VN39" s="94"/>
      <c r="VO39" s="94"/>
      <c r="VP39" s="94"/>
      <c r="VQ39" s="94"/>
      <c r="VR39" s="94"/>
      <c r="VS39" s="94"/>
      <c r="VT39" s="94"/>
      <c r="VU39" s="94"/>
      <c r="VV39" s="94"/>
      <c r="VW39" s="94"/>
      <c r="VX39" s="94"/>
      <c r="VY39" s="94"/>
      <c r="VZ39" s="94"/>
      <c r="WA39" s="94"/>
      <c r="WB39" s="94"/>
      <c r="WC39" s="94"/>
      <c r="WD39" s="94"/>
      <c r="WE39" s="94"/>
      <c r="WF39" s="94"/>
      <c r="WG39" s="94"/>
      <c r="WH39" s="94"/>
      <c r="WI39" s="94"/>
      <c r="WJ39" s="94"/>
      <c r="WK39" s="94"/>
      <c r="WL39" s="94"/>
      <c r="WM39" s="94"/>
      <c r="WN39" s="94"/>
      <c r="WO39" s="9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94"/>
      <c r="XA39" s="94"/>
      <c r="XB39" s="94"/>
      <c r="XC39" s="94"/>
      <c r="XD39" s="94"/>
      <c r="XE39" s="94"/>
      <c r="XF39" s="94"/>
      <c r="XG39" s="94"/>
      <c r="XH39" s="94"/>
      <c r="XI39" s="94"/>
      <c r="XJ39" s="94"/>
      <c r="XK39" s="94"/>
      <c r="XL39" s="94"/>
      <c r="XM39" s="94"/>
      <c r="XN39" s="94"/>
      <c r="XO39" s="94"/>
      <c r="XP39" s="94"/>
      <c r="XQ39" s="94"/>
      <c r="XR39" s="94"/>
      <c r="XS39" s="94"/>
      <c r="XT39" s="94"/>
      <c r="XU39" s="94"/>
      <c r="XV39" s="94"/>
      <c r="XW39" s="94"/>
      <c r="XX39" s="94"/>
      <c r="XY39" s="94"/>
      <c r="XZ39" s="94"/>
      <c r="YA39" s="94"/>
      <c r="YB39" s="94"/>
      <c r="YC39" s="94"/>
      <c r="YD39" s="94"/>
      <c r="YE39" s="9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94"/>
      <c r="YQ39" s="94"/>
      <c r="YR39" s="94"/>
      <c r="YS39" s="94"/>
      <c r="YT39" s="94"/>
      <c r="YU39" s="94"/>
      <c r="YV39" s="94"/>
      <c r="YW39" s="94"/>
      <c r="YX39" s="94"/>
      <c r="YY39" s="94"/>
      <c r="YZ39" s="94"/>
      <c r="ZA39" s="94"/>
      <c r="ZB39" s="94"/>
      <c r="ZC39" s="94"/>
      <c r="ZD39" s="94"/>
      <c r="ZE39" s="94"/>
      <c r="ZF39" s="94"/>
      <c r="ZG39" s="94"/>
      <c r="ZH39" s="94"/>
      <c r="ZI39" s="94"/>
      <c r="ZJ39" s="94"/>
      <c r="ZK39" s="94"/>
      <c r="ZL39" s="94"/>
      <c r="ZM39" s="94"/>
      <c r="ZN39" s="94"/>
      <c r="ZO39" s="94"/>
      <c r="ZP39" s="94"/>
      <c r="ZQ39" s="94"/>
      <c r="ZR39" s="94"/>
      <c r="ZS39" s="94"/>
      <c r="ZT39" s="94"/>
      <c r="ZU39" s="94"/>
      <c r="ZV39" s="94"/>
      <c r="ZW39" s="94"/>
      <c r="ZX39" s="94"/>
      <c r="ZY39" s="94"/>
      <c r="ZZ39" s="94"/>
      <c r="AAA39" s="94"/>
      <c r="AAB39" s="94"/>
      <c r="AAC39" s="94"/>
      <c r="AAD39" s="94"/>
      <c r="AAE39" s="94"/>
      <c r="AAF39" s="94"/>
      <c r="AAG39" s="94"/>
      <c r="AAH39" s="94"/>
      <c r="AAI39" s="94"/>
      <c r="AAJ39" s="94"/>
      <c r="AAK39" s="94"/>
      <c r="AAL39" s="94"/>
      <c r="AAM39" s="94"/>
      <c r="AAN39" s="94"/>
      <c r="AAO39" s="94"/>
      <c r="AAP39" s="94"/>
      <c r="AAQ39" s="94"/>
      <c r="AAR39" s="94"/>
      <c r="AAS39" s="94"/>
      <c r="AAT39" s="94"/>
      <c r="AAU39" s="94"/>
      <c r="AAV39" s="94"/>
      <c r="AAW39" s="94"/>
      <c r="AAX39" s="94"/>
      <c r="AAY39" s="94"/>
      <c r="AAZ39" s="94"/>
      <c r="ABA39" s="94"/>
      <c r="ABB39" s="94"/>
      <c r="ABC39" s="94"/>
      <c r="ABD39" s="94"/>
      <c r="ABE39" s="94"/>
      <c r="ABF39" s="94"/>
      <c r="ABG39" s="94"/>
      <c r="ABH39" s="94"/>
      <c r="ABI39" s="94"/>
      <c r="ABJ39" s="94"/>
      <c r="ABK39" s="94"/>
      <c r="ABL39" s="94"/>
      <c r="ABM39" s="94"/>
      <c r="ABN39" s="94"/>
      <c r="ABO39" s="94"/>
      <c r="ABP39" s="94"/>
      <c r="ABQ39" s="94"/>
      <c r="ABR39" s="94"/>
      <c r="ABS39" s="94"/>
      <c r="ABT39" s="94"/>
      <c r="ABU39" s="94"/>
      <c r="ABV39" s="94"/>
      <c r="ABW39" s="94"/>
      <c r="ABX39" s="94"/>
      <c r="ABY39" s="94"/>
      <c r="ABZ39" s="94"/>
      <c r="ACA39" s="94"/>
      <c r="ACB39" s="94"/>
      <c r="ACC39" s="94"/>
      <c r="ACD39" s="94"/>
      <c r="ACE39" s="94"/>
      <c r="ACF39" s="94"/>
      <c r="ACG39" s="94"/>
      <c r="ACH39" s="94"/>
      <c r="ACI39" s="94"/>
      <c r="ACJ39" s="94"/>
      <c r="ACK39" s="94"/>
      <c r="ACL39" s="94"/>
      <c r="ACM39" s="94"/>
      <c r="ACN39" s="94"/>
      <c r="ACO39" s="94"/>
      <c r="ACP39" s="94"/>
      <c r="ACQ39" s="94"/>
      <c r="ACR39" s="94"/>
      <c r="ACS39" s="94"/>
      <c r="ACT39" s="94"/>
      <c r="ACU39" s="94"/>
      <c r="ACV39" s="94"/>
      <c r="ACW39" s="94"/>
      <c r="ACX39" s="94"/>
      <c r="ACY39" s="94"/>
      <c r="ACZ39" s="94"/>
      <c r="ADA39" s="94"/>
      <c r="ADB39" s="94"/>
      <c r="ADC39" s="94"/>
      <c r="ADD39" s="94"/>
      <c r="ADE39" s="94"/>
      <c r="ADF39" s="94"/>
      <c r="ADG39" s="94"/>
      <c r="ADH39" s="94"/>
      <c r="ADI39" s="94"/>
      <c r="ADJ39" s="94"/>
      <c r="ADK39" s="94"/>
      <c r="ADL39" s="94"/>
      <c r="ADM39" s="94"/>
      <c r="ADN39" s="94"/>
      <c r="ADO39" s="94"/>
      <c r="ADP39" s="94"/>
      <c r="ADQ39" s="94"/>
      <c r="ADR39" s="94"/>
      <c r="ADS39" s="94"/>
      <c r="ADT39" s="94"/>
      <c r="ADU39" s="94"/>
      <c r="ADV39" s="94"/>
      <c r="ADW39" s="94"/>
      <c r="ADX39" s="94"/>
      <c r="ADY39" s="94"/>
      <c r="ADZ39" s="94"/>
      <c r="AEA39" s="94"/>
      <c r="AEB39" s="94"/>
      <c r="AEC39" s="94"/>
      <c r="AED39" s="94"/>
      <c r="AEE39" s="94"/>
      <c r="AEF39" s="94"/>
      <c r="AEG39" s="94"/>
      <c r="AEH39" s="94"/>
      <c r="AEI39" s="94"/>
      <c r="AEJ39" s="94"/>
      <c r="AEK39" s="94"/>
      <c r="AEL39" s="94"/>
      <c r="AEM39" s="94"/>
      <c r="AEN39" s="94"/>
      <c r="AEO39" s="94"/>
      <c r="AEP39" s="94"/>
      <c r="AEQ39" s="94"/>
      <c r="AER39" s="94"/>
      <c r="AES39" s="94"/>
      <c r="AET39" s="94"/>
      <c r="AEU39" s="94"/>
      <c r="AEV39" s="94"/>
      <c r="AEW39" s="94"/>
      <c r="AEX39" s="94"/>
      <c r="AEY39" s="94"/>
      <c r="AEZ39" s="94"/>
      <c r="AFA39" s="94"/>
      <c r="AFB39" s="94"/>
      <c r="AFC39" s="94"/>
      <c r="AFD39" s="94"/>
      <c r="AFE39" s="94"/>
      <c r="AFF39" s="94"/>
      <c r="AFG39" s="94"/>
      <c r="AFH39" s="94"/>
      <c r="AFI39" s="94"/>
      <c r="AFJ39" s="94"/>
      <c r="AFK39" s="94"/>
      <c r="AFL39" s="94"/>
      <c r="AFM39" s="94"/>
      <c r="AFN39" s="94"/>
      <c r="AFO39" s="94"/>
      <c r="AFP39" s="94"/>
      <c r="AFQ39" s="94"/>
      <c r="AFR39" s="94"/>
      <c r="AFS39" s="94"/>
      <c r="AFT39" s="94"/>
      <c r="AFU39" s="94"/>
      <c r="AFV39" s="94"/>
      <c r="AFW39" s="94"/>
      <c r="AFX39" s="94"/>
      <c r="AFY39" s="94"/>
      <c r="AFZ39" s="94"/>
      <c r="AGA39" s="94"/>
      <c r="AGB39" s="94"/>
      <c r="AGC39" s="94"/>
      <c r="AGD39" s="94"/>
      <c r="AGE39" s="94"/>
      <c r="AGF39" s="94"/>
      <c r="AGG39" s="94"/>
      <c r="AGH39" s="94"/>
      <c r="AGI39" s="94"/>
      <c r="AGJ39" s="94"/>
      <c r="AGK39" s="94"/>
      <c r="AGL39" s="94"/>
      <c r="AGM39" s="94"/>
      <c r="AGN39" s="94"/>
      <c r="AGO39" s="94"/>
      <c r="AGP39" s="94"/>
      <c r="AGQ39" s="94"/>
      <c r="AGR39" s="94"/>
      <c r="AGS39" s="94"/>
      <c r="AGT39" s="94"/>
      <c r="AGU39" s="94"/>
      <c r="AGV39" s="94"/>
      <c r="AGW39" s="94"/>
      <c r="AGX39" s="94"/>
      <c r="AGY39" s="94"/>
      <c r="AGZ39" s="94"/>
      <c r="AHA39" s="94"/>
      <c r="AHB39" s="94"/>
      <c r="AHC39" s="94"/>
      <c r="AHD39" s="94"/>
      <c r="AHE39" s="94"/>
      <c r="AHF39" s="94"/>
      <c r="AHG39" s="94"/>
      <c r="AHH39" s="94"/>
      <c r="AHI39" s="94"/>
      <c r="AHJ39" s="94"/>
      <c r="AHK39" s="94"/>
      <c r="AHL39" s="94"/>
      <c r="AHM39" s="94"/>
      <c r="AHN39" s="94"/>
      <c r="AHO39" s="94"/>
      <c r="AHP39" s="94"/>
      <c r="AHQ39" s="94"/>
      <c r="AHR39" s="94"/>
      <c r="AHS39" s="94"/>
      <c r="AHT39" s="94"/>
      <c r="AHU39" s="94"/>
      <c r="AHV39" s="94"/>
      <c r="AHW39" s="94"/>
      <c r="AHX39" s="94"/>
      <c r="AHY39" s="94"/>
      <c r="AHZ39" s="94"/>
      <c r="AIA39" s="94"/>
      <c r="AIB39" s="94"/>
      <c r="AIC39" s="94"/>
      <c r="AID39" s="94"/>
      <c r="AIE39" s="94"/>
      <c r="AIF39" s="94"/>
      <c r="AIG39" s="94"/>
      <c r="AIH39" s="94"/>
      <c r="AII39" s="94"/>
      <c r="AIJ39" s="94"/>
      <c r="AIK39" s="94"/>
      <c r="AIL39" s="94"/>
      <c r="AIM39" s="94"/>
      <c r="AIN39" s="94"/>
      <c r="AIO39" s="94"/>
      <c r="AIP39" s="94"/>
      <c r="AIQ39" s="94"/>
      <c r="AIR39" s="94"/>
      <c r="AIS39" s="94"/>
      <c r="AIT39" s="94"/>
      <c r="AIU39" s="94"/>
      <c r="AIV39" s="94"/>
      <c r="AIW39" s="94"/>
      <c r="AIX39" s="94"/>
      <c r="AIY39" s="94"/>
      <c r="AIZ39" s="94"/>
      <c r="AJA39" s="94"/>
      <c r="AJB39" s="94"/>
      <c r="AJC39" s="94"/>
      <c r="AJD39" s="94"/>
      <c r="AJE39" s="94"/>
      <c r="AJF39" s="94"/>
      <c r="AJG39" s="94"/>
      <c r="AJH39" s="94"/>
      <c r="AJI39" s="94"/>
      <c r="AJJ39" s="94"/>
      <c r="AJK39" s="94"/>
      <c r="AJL39" s="94"/>
      <c r="AJM39" s="94"/>
      <c r="AJN39" s="94"/>
      <c r="AJO39" s="94"/>
      <c r="AJP39" s="94"/>
      <c r="AJQ39" s="94"/>
      <c r="AJR39" s="94"/>
      <c r="AJS39" s="94"/>
      <c r="AJT39" s="94"/>
      <c r="AJU39" s="94"/>
      <c r="AJV39" s="94"/>
      <c r="AJW39" s="94"/>
      <c r="AJX39" s="94"/>
      <c r="AJY39" s="94"/>
      <c r="AJZ39" s="94"/>
      <c r="AKA39" s="94"/>
      <c r="AKB39" s="94"/>
      <c r="AKC39" s="94"/>
      <c r="AKD39" s="94"/>
      <c r="AKE39" s="94"/>
      <c r="AKF39" s="94"/>
      <c r="AKG39" s="94"/>
      <c r="AKH39" s="94"/>
    </row>
    <row r="40" customFormat="false" ht="12.75" hidden="false" customHeight="true" outlineLevel="0" collapsed="false">
      <c r="A40" s="100" t="s">
        <v>882</v>
      </c>
      <c r="B40" s="101" t="n">
        <v>1025</v>
      </c>
      <c r="C40" s="102" t="n">
        <f aca="false">VLOOKUP(B40,$L$3:$Q$1430,6,0)</f>
        <v>0.6</v>
      </c>
      <c r="D40" s="101" t="n">
        <v>1065</v>
      </c>
      <c r="E40" s="102" t="n">
        <f aca="false">VLOOKUP(D40,$L$3:$Q$1430,6,0)</f>
        <v>0.55</v>
      </c>
      <c r="F40" s="92"/>
      <c r="G40" s="93"/>
      <c r="H40" s="92"/>
      <c r="I40" s="93"/>
      <c r="J40" s="7"/>
      <c r="K40" s="92"/>
      <c r="L40" s="7" t="n">
        <v>38</v>
      </c>
      <c r="M40" s="7" t="s">
        <v>865</v>
      </c>
      <c r="N40" s="7" t="s">
        <v>832</v>
      </c>
      <c r="O40" s="7" t="s">
        <v>833</v>
      </c>
      <c r="P40" s="7" t="n">
        <v>190</v>
      </c>
      <c r="Q40" s="93" t="n">
        <f aca="false">P40/100</f>
        <v>1.9</v>
      </c>
      <c r="R40" s="7" t="n">
        <v>1</v>
      </c>
      <c r="S40" s="7" t="n">
        <v>0</v>
      </c>
      <c r="T40" s="7" t="n">
        <v>0</v>
      </c>
      <c r="U40" s="7" t="n">
        <v>0</v>
      </c>
      <c r="V40" s="7" t="n">
        <v>0</v>
      </c>
      <c r="W40" s="7" t="n">
        <v>0</v>
      </c>
      <c r="X40" s="7" t="n">
        <v>2</v>
      </c>
      <c r="Y40" s="7" t="s">
        <v>834</v>
      </c>
      <c r="Z40" s="7" t="s">
        <v>835</v>
      </c>
      <c r="AA40" s="7" t="s">
        <v>836</v>
      </c>
      <c r="AB40" s="7" t="s">
        <v>837</v>
      </c>
      <c r="AC40" s="7" t="n">
        <v>0</v>
      </c>
      <c r="AD40" s="7" t="s">
        <v>838</v>
      </c>
      <c r="AE40" s="7" t="s">
        <v>836</v>
      </c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</row>
    <row r="41" customFormat="false" ht="12.75" hidden="true" customHeight="true" outlineLevel="0" collapsed="false">
      <c r="A41" s="100" t="s">
        <v>832</v>
      </c>
      <c r="B41" s="101" t="n">
        <v>1026</v>
      </c>
      <c r="C41" s="102" t="n">
        <f aca="false">VLOOKUP(B41,$L$3:$Q$1430,6,0)</f>
        <v>1.3</v>
      </c>
      <c r="D41" s="101" t="n">
        <v>1066</v>
      </c>
      <c r="E41" s="102" t="n">
        <f aca="false">VLOOKUP(D41,$L$3:$Q$1430,6,0)</f>
        <v>7</v>
      </c>
      <c r="F41" s="92"/>
      <c r="G41" s="93"/>
      <c r="H41" s="92"/>
      <c r="I41" s="93"/>
      <c r="J41" s="7"/>
      <c r="K41" s="92"/>
      <c r="L41" s="7" t="n">
        <v>39</v>
      </c>
      <c r="M41" s="7" t="s">
        <v>904</v>
      </c>
      <c r="N41" s="7" t="s">
        <v>832</v>
      </c>
      <c r="O41" s="7" t="s">
        <v>833</v>
      </c>
      <c r="P41" s="7" t="n">
        <v>580</v>
      </c>
      <c r="Q41" s="93" t="n">
        <f aca="false">P41/100</f>
        <v>5.8</v>
      </c>
      <c r="R41" s="7" t="n">
        <v>15</v>
      </c>
      <c r="S41" s="7" t="n">
        <v>0</v>
      </c>
      <c r="T41" s="7" t="n">
        <v>0</v>
      </c>
      <c r="U41" s="7" t="n">
        <v>0</v>
      </c>
      <c r="V41" s="7" t="n">
        <v>0</v>
      </c>
      <c r="W41" s="7" t="n">
        <v>0</v>
      </c>
      <c r="X41" s="7" t="n">
        <v>1</v>
      </c>
      <c r="Y41" s="7" t="s">
        <v>834</v>
      </c>
      <c r="Z41" s="7" t="s">
        <v>835</v>
      </c>
      <c r="AA41" s="7" t="s">
        <v>836</v>
      </c>
      <c r="AB41" s="7" t="s">
        <v>837</v>
      </c>
      <c r="AC41" s="7" t="n">
        <v>0</v>
      </c>
      <c r="AD41" s="7" t="s">
        <v>838</v>
      </c>
      <c r="AE41" s="7" t="s">
        <v>836</v>
      </c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</row>
    <row r="42" customFormat="false" ht="12.75" hidden="false" customHeight="true" outlineLevel="0" collapsed="false">
      <c r="A42" s="100" t="s">
        <v>885</v>
      </c>
      <c r="B42" s="101" t="n">
        <v>1027</v>
      </c>
      <c r="C42" s="102" t="n">
        <f aca="false">VLOOKUP(B42,$L$3:$Q$1430,6,0)</f>
        <v>0.35</v>
      </c>
      <c r="D42" s="101" t="n">
        <v>1067</v>
      </c>
      <c r="E42" s="102" t="n">
        <f aca="false">VLOOKUP(D42,$L$3:$Q$1430,6,0)</f>
        <v>0.3</v>
      </c>
      <c r="F42" s="92"/>
      <c r="G42" s="93"/>
      <c r="H42" s="92"/>
      <c r="I42" s="93"/>
      <c r="J42" s="7"/>
      <c r="K42" s="92"/>
      <c r="L42" s="7" t="n">
        <v>40</v>
      </c>
      <c r="M42" s="7" t="s">
        <v>905</v>
      </c>
      <c r="N42" s="7" t="s">
        <v>832</v>
      </c>
      <c r="O42" s="7" t="s">
        <v>833</v>
      </c>
      <c r="P42" s="7" t="n">
        <v>1450</v>
      </c>
      <c r="Q42" s="93" t="n">
        <f aca="false">P42/100</f>
        <v>14.5</v>
      </c>
      <c r="R42" s="7" t="n">
        <v>15</v>
      </c>
      <c r="S42" s="7" t="n">
        <v>0</v>
      </c>
      <c r="T42" s="7" t="n">
        <v>0</v>
      </c>
      <c r="U42" s="7" t="n">
        <v>0</v>
      </c>
      <c r="V42" s="7" t="n">
        <v>0</v>
      </c>
      <c r="W42" s="7" t="n">
        <v>0</v>
      </c>
      <c r="X42" s="7" t="n">
        <v>1</v>
      </c>
      <c r="Y42" s="7" t="s">
        <v>834</v>
      </c>
      <c r="Z42" s="7" t="s">
        <v>835</v>
      </c>
      <c r="AA42" s="7" t="s">
        <v>836</v>
      </c>
      <c r="AB42" s="7" t="s">
        <v>837</v>
      </c>
      <c r="AC42" s="7" t="n">
        <v>0</v>
      </c>
      <c r="AD42" s="7" t="s">
        <v>838</v>
      </c>
      <c r="AE42" s="7" t="s">
        <v>836</v>
      </c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4"/>
      <c r="PH42" s="94"/>
      <c r="PI42" s="94"/>
      <c r="PJ42" s="94"/>
      <c r="PK42" s="94"/>
      <c r="PL42" s="94"/>
      <c r="PM42" s="94"/>
      <c r="PN42" s="94"/>
      <c r="PO42" s="94"/>
      <c r="PP42" s="94"/>
      <c r="PQ42" s="94"/>
      <c r="PR42" s="94"/>
      <c r="PS42" s="94"/>
      <c r="PT42" s="94"/>
      <c r="PU42" s="94"/>
      <c r="PV42" s="94"/>
      <c r="PW42" s="94"/>
      <c r="PX42" s="94"/>
      <c r="PY42" s="94"/>
      <c r="PZ42" s="94"/>
      <c r="QA42" s="94"/>
      <c r="QB42" s="94"/>
      <c r="QC42" s="94"/>
      <c r="QD42" s="94"/>
      <c r="QE42" s="94"/>
      <c r="QF42" s="94"/>
      <c r="QG42" s="94"/>
      <c r="QH42" s="94"/>
      <c r="QI42" s="94"/>
      <c r="QJ42" s="94"/>
      <c r="QK42" s="94"/>
      <c r="QL42" s="94"/>
      <c r="QM42" s="94"/>
      <c r="QN42" s="94"/>
      <c r="QO42" s="94"/>
      <c r="QP42" s="94"/>
      <c r="QQ42" s="94"/>
      <c r="QR42" s="94"/>
      <c r="QS42" s="94"/>
      <c r="QT42" s="94"/>
      <c r="QU42" s="94"/>
      <c r="QV42" s="94"/>
      <c r="QW42" s="94"/>
      <c r="QX42" s="94"/>
      <c r="QY42" s="94"/>
      <c r="QZ42" s="94"/>
      <c r="RA42" s="94"/>
      <c r="RB42" s="94"/>
      <c r="RC42" s="94"/>
      <c r="RD42" s="94"/>
      <c r="RE42" s="9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94"/>
      <c r="RQ42" s="94"/>
      <c r="RR42" s="94"/>
      <c r="RS42" s="9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94"/>
      <c r="SE42" s="94"/>
      <c r="SF42" s="94"/>
      <c r="SG42" s="9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94"/>
      <c r="SS42" s="94"/>
      <c r="ST42" s="94"/>
      <c r="SU42" s="9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94"/>
      <c r="TG42" s="94"/>
      <c r="TH42" s="94"/>
      <c r="TI42" s="9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94"/>
      <c r="TU42" s="94"/>
      <c r="TV42" s="94"/>
      <c r="TW42" s="9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94"/>
      <c r="UI42" s="94"/>
      <c r="UJ42" s="94"/>
      <c r="UK42" s="9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94"/>
      <c r="UW42" s="94"/>
      <c r="UX42" s="94"/>
      <c r="UY42" s="9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R42" s="94"/>
      <c r="YS42" s="9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94"/>
      <c r="ZE42" s="94"/>
      <c r="ZF42" s="94"/>
      <c r="ZG42" s="9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94"/>
      <c r="ZS42" s="94"/>
      <c r="ZT42" s="94"/>
      <c r="ZU42" s="9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94"/>
      <c r="AAG42" s="94"/>
      <c r="AAH42" s="94"/>
      <c r="AAI42" s="9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  <c r="AAT42" s="94"/>
      <c r="AAU42" s="94"/>
      <c r="AAV42" s="94"/>
      <c r="AAW42" s="94"/>
      <c r="AAX42" s="94"/>
      <c r="AAY42" s="94"/>
      <c r="AAZ42" s="94"/>
      <c r="ABA42" s="94"/>
      <c r="ABB42" s="94"/>
      <c r="ABC42" s="94"/>
      <c r="ABD42" s="94"/>
      <c r="ABE42" s="94"/>
      <c r="ABF42" s="94"/>
      <c r="ABG42" s="94"/>
      <c r="ABH42" s="94"/>
      <c r="ABI42" s="94"/>
      <c r="ABJ42" s="94"/>
      <c r="ABK42" s="94"/>
      <c r="ABL42" s="94"/>
      <c r="ABM42" s="94"/>
      <c r="ABN42" s="94"/>
      <c r="ABO42" s="94"/>
      <c r="ABP42" s="94"/>
      <c r="ABQ42" s="94"/>
      <c r="ABR42" s="94"/>
      <c r="ABS42" s="94"/>
      <c r="ABT42" s="94"/>
      <c r="ABU42" s="94"/>
      <c r="ABV42" s="94"/>
      <c r="ABW42" s="94"/>
      <c r="ABX42" s="94"/>
      <c r="ABY42" s="94"/>
      <c r="ABZ42" s="94"/>
      <c r="ACA42" s="94"/>
      <c r="ACB42" s="94"/>
      <c r="ACC42" s="94"/>
      <c r="ACD42" s="94"/>
      <c r="ACE42" s="94"/>
      <c r="ACF42" s="94"/>
      <c r="ACG42" s="94"/>
      <c r="ACH42" s="94"/>
      <c r="ACI42" s="94"/>
      <c r="ACJ42" s="94"/>
      <c r="ACK42" s="94"/>
      <c r="ACL42" s="94"/>
      <c r="ACM42" s="94"/>
      <c r="ACN42" s="94"/>
      <c r="ACO42" s="94"/>
      <c r="ACP42" s="94"/>
      <c r="ACQ42" s="94"/>
      <c r="ACR42" s="94"/>
      <c r="ACS42" s="94"/>
      <c r="ACT42" s="94"/>
      <c r="ACU42" s="94"/>
      <c r="ACV42" s="94"/>
      <c r="ACW42" s="94"/>
      <c r="ACX42" s="94"/>
      <c r="ACY42" s="94"/>
      <c r="ACZ42" s="94"/>
      <c r="ADA42" s="94"/>
      <c r="ADB42" s="94"/>
      <c r="ADC42" s="94"/>
      <c r="ADD42" s="94"/>
      <c r="ADE42" s="94"/>
      <c r="ADF42" s="94"/>
      <c r="ADG42" s="94"/>
      <c r="ADH42" s="94"/>
      <c r="ADI42" s="94"/>
      <c r="ADJ42" s="94"/>
      <c r="ADK42" s="94"/>
      <c r="ADL42" s="94"/>
      <c r="ADM42" s="94"/>
      <c r="ADN42" s="94"/>
      <c r="ADO42" s="94"/>
      <c r="ADP42" s="94"/>
      <c r="ADQ42" s="94"/>
      <c r="ADR42" s="94"/>
      <c r="ADS42" s="94"/>
      <c r="ADT42" s="94"/>
      <c r="ADU42" s="94"/>
      <c r="ADV42" s="94"/>
      <c r="ADW42" s="94"/>
      <c r="ADX42" s="94"/>
      <c r="ADY42" s="94"/>
      <c r="ADZ42" s="94"/>
      <c r="AEA42" s="94"/>
      <c r="AEB42" s="94"/>
      <c r="AEC42" s="94"/>
      <c r="AED42" s="94"/>
      <c r="AEE42" s="94"/>
      <c r="AEF42" s="94"/>
      <c r="AEG42" s="94"/>
      <c r="AEH42" s="94"/>
      <c r="AEI42" s="94"/>
      <c r="AEJ42" s="94"/>
      <c r="AEK42" s="94"/>
      <c r="AEL42" s="94"/>
      <c r="AEM42" s="94"/>
      <c r="AEN42" s="94"/>
      <c r="AEO42" s="94"/>
      <c r="AEP42" s="94"/>
      <c r="AEQ42" s="94"/>
      <c r="AER42" s="94"/>
      <c r="AES42" s="94"/>
      <c r="AET42" s="94"/>
      <c r="AEU42" s="94"/>
      <c r="AEV42" s="94"/>
      <c r="AEW42" s="94"/>
      <c r="AEX42" s="94"/>
      <c r="AEY42" s="94"/>
      <c r="AEZ42" s="94"/>
      <c r="AFA42" s="94"/>
      <c r="AFB42" s="94"/>
      <c r="AFC42" s="94"/>
      <c r="AFD42" s="94"/>
      <c r="AFE42" s="94"/>
      <c r="AFF42" s="94"/>
      <c r="AFG42" s="94"/>
      <c r="AFH42" s="94"/>
      <c r="AFI42" s="94"/>
      <c r="AFJ42" s="94"/>
      <c r="AFK42" s="94"/>
      <c r="AFL42" s="94"/>
      <c r="AFM42" s="94"/>
      <c r="AFN42" s="94"/>
      <c r="AFO42" s="94"/>
      <c r="AFP42" s="94"/>
      <c r="AFQ42" s="94"/>
      <c r="AFR42" s="94"/>
      <c r="AFS42" s="94"/>
      <c r="AFT42" s="94"/>
      <c r="AFU42" s="94"/>
      <c r="AFV42" s="94"/>
      <c r="AFW42" s="94"/>
      <c r="AFX42" s="94"/>
      <c r="AFY42" s="94"/>
      <c r="AFZ42" s="94"/>
      <c r="AGA42" s="94"/>
      <c r="AGB42" s="94"/>
      <c r="AGC42" s="94"/>
      <c r="AGD42" s="94"/>
      <c r="AGE42" s="94"/>
      <c r="AGF42" s="94"/>
      <c r="AGG42" s="94"/>
      <c r="AGH42" s="94"/>
      <c r="AGI42" s="94"/>
      <c r="AGJ42" s="94"/>
      <c r="AGK42" s="94"/>
      <c r="AGL42" s="94"/>
      <c r="AGM42" s="94"/>
      <c r="AGN42" s="94"/>
      <c r="AGO42" s="94"/>
      <c r="AGP42" s="94"/>
      <c r="AGQ42" s="94"/>
      <c r="AGR42" s="94"/>
      <c r="AGS42" s="94"/>
      <c r="AGT42" s="94"/>
      <c r="AGU42" s="94"/>
      <c r="AGV42" s="94"/>
      <c r="AGW42" s="94"/>
      <c r="AGX42" s="94"/>
      <c r="AGY42" s="94"/>
      <c r="AGZ42" s="94"/>
      <c r="AHA42" s="94"/>
      <c r="AHB42" s="94"/>
      <c r="AHC42" s="94"/>
      <c r="AHD42" s="94"/>
      <c r="AHE42" s="94"/>
      <c r="AHF42" s="94"/>
      <c r="AHG42" s="94"/>
      <c r="AHH42" s="94"/>
      <c r="AHI42" s="94"/>
      <c r="AHJ42" s="94"/>
      <c r="AHK42" s="94"/>
      <c r="AHL42" s="94"/>
      <c r="AHM42" s="94"/>
      <c r="AHN42" s="94"/>
      <c r="AHO42" s="94"/>
      <c r="AHP42" s="94"/>
      <c r="AHQ42" s="94"/>
      <c r="AHR42" s="94"/>
      <c r="AHS42" s="94"/>
      <c r="AHT42" s="94"/>
      <c r="AHU42" s="94"/>
      <c r="AHV42" s="94"/>
      <c r="AHW42" s="94"/>
      <c r="AHX42" s="94"/>
      <c r="AHY42" s="94"/>
      <c r="AHZ42" s="94"/>
      <c r="AIA42" s="94"/>
      <c r="AIB42" s="94"/>
      <c r="AIC42" s="94"/>
      <c r="AID42" s="94"/>
      <c r="AIE42" s="94"/>
      <c r="AIF42" s="94"/>
      <c r="AIG42" s="94"/>
      <c r="AIH42" s="94"/>
      <c r="AII42" s="94"/>
      <c r="AIJ42" s="94"/>
      <c r="AIK42" s="94"/>
      <c r="AIL42" s="94"/>
      <c r="AIM42" s="94"/>
      <c r="AIN42" s="94"/>
      <c r="AIO42" s="94"/>
      <c r="AIP42" s="94"/>
      <c r="AIQ42" s="94"/>
      <c r="AIR42" s="94"/>
      <c r="AIS42" s="94"/>
      <c r="AIT42" s="94"/>
      <c r="AIU42" s="94"/>
      <c r="AIV42" s="94"/>
      <c r="AIW42" s="94"/>
      <c r="AIX42" s="94"/>
      <c r="AIY42" s="94"/>
      <c r="AIZ42" s="94"/>
      <c r="AJA42" s="94"/>
      <c r="AJB42" s="94"/>
      <c r="AJC42" s="94"/>
      <c r="AJD42" s="94"/>
      <c r="AJE42" s="94"/>
      <c r="AJF42" s="94"/>
      <c r="AJG42" s="94"/>
      <c r="AJH42" s="94"/>
      <c r="AJI42" s="94"/>
      <c r="AJJ42" s="94"/>
      <c r="AJK42" s="94"/>
      <c r="AJL42" s="94"/>
      <c r="AJM42" s="94"/>
      <c r="AJN42" s="94"/>
      <c r="AJO42" s="94"/>
      <c r="AJP42" s="94"/>
      <c r="AJQ42" s="94"/>
      <c r="AJR42" s="94"/>
      <c r="AJS42" s="94"/>
      <c r="AJT42" s="94"/>
      <c r="AJU42" s="94"/>
      <c r="AJV42" s="94"/>
      <c r="AJW42" s="94"/>
      <c r="AJX42" s="94"/>
      <c r="AJY42" s="94"/>
      <c r="AJZ42" s="94"/>
      <c r="AKA42" s="94"/>
      <c r="AKB42" s="94"/>
      <c r="AKC42" s="94"/>
      <c r="AKD42" s="94"/>
      <c r="AKE42" s="94"/>
      <c r="AKF42" s="94"/>
      <c r="AKG42" s="94"/>
      <c r="AKH42" s="94"/>
    </row>
    <row r="43" customFormat="false" ht="12.75" hidden="false" customHeight="true" outlineLevel="0" collapsed="false">
      <c r="A43" s="100" t="s">
        <v>906</v>
      </c>
      <c r="B43" s="101" t="n">
        <v>1149</v>
      </c>
      <c r="C43" s="102" t="n">
        <f aca="false">VLOOKUP(B43,$L$3:$Q$1430,6,0)</f>
        <v>2</v>
      </c>
      <c r="D43" s="101" t="n">
        <v>1150</v>
      </c>
      <c r="E43" s="102" t="n">
        <f aca="false">VLOOKUP(D43,$L$3:$Q$1430,6,0)</f>
        <v>1.75</v>
      </c>
      <c r="F43" s="92"/>
      <c r="G43" s="93"/>
      <c r="H43" s="92"/>
      <c r="I43" s="93"/>
      <c r="J43" s="7"/>
      <c r="K43" s="92"/>
      <c r="L43" s="7" t="n">
        <v>41</v>
      </c>
      <c r="M43" s="7" t="s">
        <v>907</v>
      </c>
      <c r="N43" s="7" t="s">
        <v>832</v>
      </c>
      <c r="O43" s="7" t="s">
        <v>833</v>
      </c>
      <c r="P43" s="7" t="n">
        <v>1650</v>
      </c>
      <c r="Q43" s="93" t="n">
        <f aca="false">P43/100</f>
        <v>16.5</v>
      </c>
      <c r="R43" s="7" t="n">
        <v>15</v>
      </c>
      <c r="S43" s="7" t="n">
        <v>0</v>
      </c>
      <c r="T43" s="7" t="n">
        <v>0</v>
      </c>
      <c r="U43" s="7" t="n">
        <v>0</v>
      </c>
      <c r="V43" s="7" t="n">
        <v>0</v>
      </c>
      <c r="W43" s="7" t="n">
        <v>0</v>
      </c>
      <c r="X43" s="7" t="n">
        <v>1</v>
      </c>
      <c r="Y43" s="7" t="s">
        <v>834</v>
      </c>
      <c r="Z43" s="7" t="s">
        <v>835</v>
      </c>
      <c r="AA43" s="7" t="s">
        <v>836</v>
      </c>
      <c r="AB43" s="7" t="s">
        <v>837</v>
      </c>
      <c r="AC43" s="7" t="n">
        <v>0</v>
      </c>
      <c r="AD43" s="7" t="s">
        <v>838</v>
      </c>
      <c r="AE43" s="7" t="s">
        <v>836</v>
      </c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</row>
    <row r="44" customFormat="false" ht="12.75" hidden="false" customHeight="true" outlineLevel="0" collapsed="false">
      <c r="A44" s="100" t="s">
        <v>908</v>
      </c>
      <c r="B44" s="101" t="n">
        <v>1296</v>
      </c>
      <c r="C44" s="102" t="n">
        <f aca="false">VLOOKUP(B44,$L$3:$Q$1430,6,0)</f>
        <v>1.05</v>
      </c>
      <c r="D44" s="101" t="n">
        <v>1196</v>
      </c>
      <c r="E44" s="102" t="n">
        <f aca="false">VLOOKUP(D44,$L$3:$Q$1430,6,0)</f>
        <v>0.9</v>
      </c>
      <c r="F44" s="92"/>
      <c r="G44" s="93"/>
      <c r="H44" s="92"/>
      <c r="I44" s="93"/>
      <c r="J44" s="7"/>
      <c r="K44" s="92"/>
      <c r="L44" s="7" t="n">
        <v>42</v>
      </c>
      <c r="M44" s="7" t="s">
        <v>909</v>
      </c>
      <c r="N44" s="7" t="s">
        <v>832</v>
      </c>
      <c r="O44" s="7" t="s">
        <v>833</v>
      </c>
      <c r="P44" s="7" t="n">
        <v>1950</v>
      </c>
      <c r="Q44" s="93" t="n">
        <f aca="false">P44/100</f>
        <v>19.5</v>
      </c>
      <c r="R44" s="7" t="n">
        <v>15</v>
      </c>
      <c r="S44" s="7" t="n">
        <v>0</v>
      </c>
      <c r="T44" s="7" t="n">
        <v>0</v>
      </c>
      <c r="U44" s="7" t="n">
        <v>0</v>
      </c>
      <c r="V44" s="7" t="n">
        <v>0</v>
      </c>
      <c r="W44" s="7" t="n">
        <v>0</v>
      </c>
      <c r="X44" s="7" t="n">
        <v>1</v>
      </c>
      <c r="Y44" s="7" t="s">
        <v>834</v>
      </c>
      <c r="Z44" s="7" t="s">
        <v>835</v>
      </c>
      <c r="AA44" s="7" t="s">
        <v>836</v>
      </c>
      <c r="AB44" s="7" t="s">
        <v>837</v>
      </c>
      <c r="AC44" s="7" t="n">
        <v>0</v>
      </c>
      <c r="AD44" s="7" t="s">
        <v>838</v>
      </c>
      <c r="AE44" s="7" t="s">
        <v>836</v>
      </c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</row>
    <row r="45" customFormat="false" ht="12.75" hidden="false" customHeight="true" outlineLevel="0" collapsed="false">
      <c r="A45" s="100" t="s">
        <v>910</v>
      </c>
      <c r="B45" s="101" t="n">
        <v>1297</v>
      </c>
      <c r="C45" s="102" t="n">
        <f aca="false">VLOOKUP(B45,$L$3:$Q$1430,6,0)</f>
        <v>1.3</v>
      </c>
      <c r="D45" s="101" t="n">
        <v>1197</v>
      </c>
      <c r="E45" s="102" t="n">
        <f aca="false">VLOOKUP(D45,$L$3:$Q$1430,6,0)</f>
        <v>1.1</v>
      </c>
      <c r="F45" s="92"/>
      <c r="G45" s="93"/>
      <c r="H45" s="92"/>
      <c r="I45" s="93"/>
      <c r="J45" s="7"/>
      <c r="K45" s="92"/>
      <c r="L45" s="7" t="n">
        <v>43</v>
      </c>
      <c r="M45" s="7" t="s">
        <v>911</v>
      </c>
      <c r="N45" s="7" t="s">
        <v>832</v>
      </c>
      <c r="O45" s="7" t="s">
        <v>833</v>
      </c>
      <c r="P45" s="7" t="n">
        <v>8200</v>
      </c>
      <c r="Q45" s="93" t="n">
        <f aca="false">P45/100</f>
        <v>82</v>
      </c>
      <c r="R45" s="7" t="n">
        <v>15</v>
      </c>
      <c r="S45" s="7" t="n">
        <v>0</v>
      </c>
      <c r="T45" s="7" t="n">
        <v>0</v>
      </c>
      <c r="U45" s="7" t="n">
        <v>0</v>
      </c>
      <c r="V45" s="7" t="n">
        <v>0</v>
      </c>
      <c r="W45" s="7" t="n">
        <v>0</v>
      </c>
      <c r="X45" s="7" t="n">
        <v>1</v>
      </c>
      <c r="Y45" s="7" t="s">
        <v>834</v>
      </c>
      <c r="Z45" s="7" t="s">
        <v>835</v>
      </c>
      <c r="AA45" s="7" t="s">
        <v>836</v>
      </c>
      <c r="AB45" s="7" t="s">
        <v>837</v>
      </c>
      <c r="AC45" s="7" t="n">
        <v>0</v>
      </c>
      <c r="AD45" s="7" t="s">
        <v>838</v>
      </c>
      <c r="AE45" s="7" t="s">
        <v>836</v>
      </c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</row>
    <row r="46" customFormat="false" ht="12.75" hidden="false" customHeight="true" outlineLevel="0" collapsed="false">
      <c r="A46" s="7" t="n">
        <v>0</v>
      </c>
      <c r="J46" s="7"/>
      <c r="L46" s="7" t="n">
        <v>44</v>
      </c>
      <c r="M46" s="7" t="s">
        <v>912</v>
      </c>
      <c r="N46" s="7" t="s">
        <v>832</v>
      </c>
      <c r="O46" s="7" t="s">
        <v>833</v>
      </c>
      <c r="P46" s="7" t="n">
        <v>9200</v>
      </c>
      <c r="Q46" s="93" t="n">
        <f aca="false">P46/100</f>
        <v>92</v>
      </c>
      <c r="R46" s="7" t="n">
        <v>15</v>
      </c>
      <c r="S46" s="7" t="n">
        <v>0</v>
      </c>
      <c r="T46" s="7" t="n">
        <v>0</v>
      </c>
      <c r="U46" s="7" t="n">
        <v>0</v>
      </c>
      <c r="V46" s="7" t="n">
        <v>0</v>
      </c>
      <c r="W46" s="7" t="n">
        <v>0</v>
      </c>
      <c r="X46" s="7" t="n">
        <v>1</v>
      </c>
      <c r="Y46" s="7" t="s">
        <v>834</v>
      </c>
      <c r="Z46" s="7" t="s">
        <v>835</v>
      </c>
      <c r="AA46" s="7" t="s">
        <v>836</v>
      </c>
      <c r="AB46" s="7" t="s">
        <v>837</v>
      </c>
      <c r="AC46" s="7" t="n">
        <v>0</v>
      </c>
      <c r="AD46" s="7" t="s">
        <v>838</v>
      </c>
      <c r="AE46" s="7" t="s">
        <v>836</v>
      </c>
    </row>
    <row r="47" customFormat="false" ht="13.2" hidden="false" customHeight="true" outlineLevel="0" collapsed="false">
      <c r="A47" s="98" t="s">
        <v>913</v>
      </c>
      <c r="B47" s="108" t="s">
        <v>900</v>
      </c>
      <c r="C47" s="108"/>
      <c r="D47" s="98" t="s">
        <v>901</v>
      </c>
      <c r="E47" s="98"/>
      <c r="J47" s="7"/>
      <c r="L47" s="7" t="n">
        <v>45</v>
      </c>
      <c r="M47" s="7" t="s">
        <v>914</v>
      </c>
      <c r="N47" s="7" t="s">
        <v>832</v>
      </c>
      <c r="O47" s="7" t="s">
        <v>833</v>
      </c>
      <c r="P47" s="7" t="n">
        <v>11200</v>
      </c>
      <c r="Q47" s="93" t="n">
        <f aca="false">P47/100</f>
        <v>112</v>
      </c>
      <c r="R47" s="7" t="n">
        <v>15</v>
      </c>
      <c r="S47" s="7" t="n">
        <v>0</v>
      </c>
      <c r="T47" s="7" t="n">
        <v>0</v>
      </c>
      <c r="U47" s="7" t="n">
        <v>0</v>
      </c>
      <c r="V47" s="7" t="n">
        <v>0</v>
      </c>
      <c r="W47" s="7" t="n">
        <v>0</v>
      </c>
      <c r="X47" s="7" t="n">
        <v>1</v>
      </c>
      <c r="Y47" s="7" t="s">
        <v>834</v>
      </c>
      <c r="Z47" s="7" t="s">
        <v>835</v>
      </c>
      <c r="AA47" s="7" t="s">
        <v>836</v>
      </c>
      <c r="AB47" s="7" t="s">
        <v>837</v>
      </c>
      <c r="AC47" s="7" t="n">
        <v>0</v>
      </c>
      <c r="AD47" s="7" t="s">
        <v>838</v>
      </c>
      <c r="AE47" s="7" t="s">
        <v>836</v>
      </c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4"/>
      <c r="IX47" s="94"/>
      <c r="IY47" s="94"/>
      <c r="IZ47" s="94"/>
      <c r="JA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4"/>
      <c r="KU47" s="94"/>
      <c r="KV47" s="94"/>
      <c r="KW47" s="94"/>
      <c r="KX47" s="94"/>
      <c r="KY47" s="94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4"/>
      <c r="MA47" s="94"/>
      <c r="MB47" s="94"/>
      <c r="MC47" s="94"/>
      <c r="MD47" s="94"/>
      <c r="ME47" s="94"/>
      <c r="MF47" s="94"/>
      <c r="MG47" s="94"/>
      <c r="MH47" s="94"/>
      <c r="MI47" s="94"/>
      <c r="MJ47" s="94"/>
      <c r="MK47" s="94"/>
      <c r="ML47" s="94"/>
      <c r="MM47" s="94"/>
      <c r="MN47" s="94"/>
      <c r="MO47" s="94"/>
      <c r="MP47" s="94"/>
      <c r="MQ47" s="94"/>
      <c r="MR47" s="94"/>
      <c r="MS47" s="94"/>
      <c r="MT47" s="94"/>
      <c r="MU47" s="94"/>
      <c r="MV47" s="94"/>
      <c r="MW47" s="94"/>
      <c r="MX47" s="94"/>
      <c r="MY47" s="94"/>
      <c r="MZ47" s="94"/>
      <c r="NA47" s="94"/>
      <c r="NB47" s="94"/>
      <c r="NC47" s="94"/>
      <c r="ND47" s="94"/>
      <c r="NE47" s="94"/>
      <c r="NF47" s="94"/>
      <c r="NG47" s="94"/>
      <c r="NH47" s="94"/>
      <c r="NI47" s="94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4"/>
      <c r="NY47" s="94"/>
      <c r="NZ47" s="94"/>
      <c r="OA47" s="94"/>
      <c r="OB47" s="94"/>
      <c r="OC47" s="94"/>
      <c r="OD47" s="94"/>
      <c r="OE47" s="94"/>
      <c r="OF47" s="94"/>
      <c r="OG47" s="94"/>
      <c r="OH47" s="94"/>
      <c r="OI47" s="94"/>
      <c r="OJ47" s="94"/>
      <c r="OK47" s="94"/>
      <c r="OL47" s="94"/>
      <c r="OM47" s="94"/>
      <c r="ON47" s="94"/>
      <c r="OO47" s="94"/>
      <c r="OP47" s="94"/>
      <c r="OQ47" s="94"/>
      <c r="OR47" s="94"/>
      <c r="OS47" s="94"/>
      <c r="OT47" s="94"/>
      <c r="OU47" s="94"/>
      <c r="OV47" s="94"/>
      <c r="OW47" s="94"/>
      <c r="OX47" s="94"/>
      <c r="OY47" s="94"/>
      <c r="OZ47" s="94"/>
      <c r="PA47" s="94"/>
      <c r="PB47" s="94"/>
      <c r="PC47" s="94"/>
      <c r="PD47" s="94"/>
      <c r="PE47" s="94"/>
      <c r="PF47" s="94"/>
      <c r="PG47" s="94"/>
      <c r="PH47" s="94"/>
      <c r="PI47" s="94"/>
      <c r="PJ47" s="94"/>
      <c r="PK47" s="94"/>
      <c r="PL47" s="94"/>
      <c r="PM47" s="94"/>
      <c r="PN47" s="94"/>
      <c r="PO47" s="94"/>
      <c r="PP47" s="94"/>
      <c r="PQ47" s="94"/>
      <c r="PR47" s="94"/>
      <c r="PS47" s="94"/>
      <c r="PT47" s="94"/>
      <c r="PU47" s="94"/>
      <c r="PV47" s="94"/>
      <c r="PW47" s="94"/>
      <c r="PX47" s="94"/>
      <c r="PY47" s="94"/>
      <c r="PZ47" s="94"/>
      <c r="QA47" s="94"/>
      <c r="QB47" s="94"/>
      <c r="QC47" s="94"/>
      <c r="QD47" s="94"/>
      <c r="QE47" s="94"/>
      <c r="QF47" s="94"/>
      <c r="QG47" s="94"/>
      <c r="QH47" s="94"/>
      <c r="QI47" s="94"/>
      <c r="QJ47" s="94"/>
      <c r="QK47" s="94"/>
      <c r="QL47" s="94"/>
      <c r="QM47" s="94"/>
      <c r="QN47" s="94"/>
      <c r="QO47" s="94"/>
      <c r="QP47" s="94"/>
      <c r="QQ47" s="94"/>
      <c r="QR47" s="94"/>
      <c r="QS47" s="94"/>
      <c r="QT47" s="94"/>
      <c r="QU47" s="94"/>
      <c r="QV47" s="94"/>
      <c r="QW47" s="94"/>
      <c r="QX47" s="94"/>
      <c r="QY47" s="94"/>
      <c r="QZ47" s="94"/>
      <c r="RA47" s="94"/>
      <c r="RB47" s="94"/>
      <c r="RC47" s="94"/>
      <c r="RD47" s="94"/>
      <c r="RE47" s="94"/>
      <c r="RF47" s="94"/>
      <c r="RG47" s="94"/>
      <c r="RH47" s="94"/>
      <c r="RI47" s="94"/>
      <c r="RJ47" s="94"/>
      <c r="RK47" s="94"/>
      <c r="RL47" s="94"/>
      <c r="RM47" s="94"/>
      <c r="RN47" s="94"/>
      <c r="RO47" s="94"/>
      <c r="RP47" s="94"/>
      <c r="RQ47" s="94"/>
      <c r="RR47" s="94"/>
      <c r="RS47" s="94"/>
      <c r="RT47" s="94"/>
      <c r="RU47" s="94"/>
      <c r="RV47" s="94"/>
      <c r="RW47" s="94"/>
      <c r="RX47" s="94"/>
      <c r="RY47" s="94"/>
      <c r="RZ47" s="94"/>
      <c r="SA47" s="94"/>
      <c r="SB47" s="94"/>
      <c r="SC47" s="94"/>
      <c r="SD47" s="94"/>
      <c r="SE47" s="94"/>
      <c r="SF47" s="94"/>
      <c r="SG47" s="94"/>
      <c r="SH47" s="94"/>
      <c r="SI47" s="94"/>
      <c r="SJ47" s="94"/>
      <c r="SK47" s="94"/>
      <c r="SL47" s="94"/>
      <c r="SM47" s="94"/>
      <c r="SN47" s="94"/>
      <c r="SO47" s="94"/>
      <c r="SP47" s="94"/>
      <c r="SQ47" s="94"/>
      <c r="SR47" s="94"/>
      <c r="SS47" s="94"/>
      <c r="ST47" s="94"/>
      <c r="SU47" s="94"/>
      <c r="SV47" s="94"/>
      <c r="SW47" s="94"/>
      <c r="SX47" s="94"/>
      <c r="SY47" s="94"/>
      <c r="SZ47" s="94"/>
      <c r="TA47" s="94"/>
      <c r="TB47" s="94"/>
      <c r="TC47" s="94"/>
      <c r="TD47" s="94"/>
      <c r="TE47" s="94"/>
      <c r="TF47" s="94"/>
      <c r="TG47" s="94"/>
      <c r="TH47" s="94"/>
      <c r="TI47" s="94"/>
      <c r="TJ47" s="94"/>
      <c r="TK47" s="94"/>
      <c r="TL47" s="94"/>
      <c r="TM47" s="94"/>
      <c r="TN47" s="94"/>
      <c r="TO47" s="94"/>
      <c r="TP47" s="94"/>
      <c r="TQ47" s="94"/>
      <c r="TR47" s="94"/>
      <c r="TS47" s="94"/>
      <c r="TT47" s="94"/>
      <c r="TU47" s="94"/>
      <c r="TV47" s="94"/>
      <c r="TW47" s="94"/>
      <c r="TX47" s="94"/>
      <c r="TY47" s="94"/>
      <c r="TZ47" s="94"/>
      <c r="UA47" s="94"/>
      <c r="UB47" s="94"/>
      <c r="UC47" s="94"/>
      <c r="UD47" s="94"/>
      <c r="UE47" s="94"/>
      <c r="UF47" s="94"/>
      <c r="UG47" s="94"/>
      <c r="UH47" s="94"/>
      <c r="UI47" s="94"/>
      <c r="UJ47" s="94"/>
      <c r="UK47" s="94"/>
      <c r="UL47" s="94"/>
      <c r="UM47" s="94"/>
      <c r="UN47" s="94"/>
      <c r="UO47" s="94"/>
      <c r="UP47" s="94"/>
      <c r="UQ47" s="94"/>
      <c r="UR47" s="94"/>
      <c r="US47" s="94"/>
      <c r="UT47" s="94"/>
      <c r="UU47" s="94"/>
      <c r="UV47" s="94"/>
      <c r="UW47" s="94"/>
      <c r="UX47" s="94"/>
      <c r="UY47" s="94"/>
      <c r="UZ47" s="94"/>
      <c r="VA47" s="94"/>
      <c r="VB47" s="94"/>
      <c r="VC47" s="94"/>
      <c r="VD47" s="94"/>
      <c r="VE47" s="94"/>
      <c r="VF47" s="94"/>
      <c r="VG47" s="94"/>
      <c r="VH47" s="94"/>
      <c r="VI47" s="94"/>
      <c r="VJ47" s="94"/>
      <c r="VK47" s="94"/>
      <c r="VL47" s="94"/>
      <c r="VM47" s="94"/>
      <c r="VN47" s="94"/>
      <c r="VO47" s="94"/>
      <c r="VP47" s="94"/>
      <c r="VQ47" s="94"/>
      <c r="VR47" s="94"/>
      <c r="VS47" s="94"/>
      <c r="VT47" s="94"/>
      <c r="VU47" s="94"/>
      <c r="VV47" s="94"/>
      <c r="VW47" s="94"/>
      <c r="VX47" s="94"/>
      <c r="VY47" s="94"/>
      <c r="VZ47" s="94"/>
      <c r="WA47" s="94"/>
      <c r="WB47" s="94"/>
      <c r="WC47" s="94"/>
      <c r="WD47" s="94"/>
      <c r="WE47" s="94"/>
      <c r="WF47" s="94"/>
      <c r="WG47" s="94"/>
      <c r="WH47" s="94"/>
      <c r="WI47" s="94"/>
      <c r="WJ47" s="94"/>
      <c r="WK47" s="94"/>
      <c r="WL47" s="94"/>
      <c r="WM47" s="94"/>
      <c r="WN47" s="94"/>
      <c r="WO47" s="94"/>
      <c r="WP47" s="94"/>
      <c r="WQ47" s="94"/>
      <c r="WR47" s="94"/>
      <c r="WS47" s="94"/>
      <c r="WT47" s="94"/>
      <c r="WU47" s="94"/>
      <c r="WV47" s="94"/>
      <c r="WW47" s="94"/>
      <c r="WX47" s="94"/>
      <c r="WY47" s="94"/>
      <c r="WZ47" s="94"/>
      <c r="XA47" s="94"/>
      <c r="XB47" s="94"/>
      <c r="XC47" s="94"/>
      <c r="XD47" s="94"/>
      <c r="XE47" s="94"/>
      <c r="XF47" s="94"/>
      <c r="XG47" s="94"/>
      <c r="XH47" s="94"/>
      <c r="XI47" s="94"/>
      <c r="XJ47" s="94"/>
      <c r="XK47" s="94"/>
      <c r="XL47" s="94"/>
      <c r="XM47" s="94"/>
      <c r="XN47" s="94"/>
      <c r="XO47" s="94"/>
      <c r="XP47" s="94"/>
      <c r="XQ47" s="94"/>
      <c r="XR47" s="94"/>
      <c r="XS47" s="94"/>
      <c r="XT47" s="94"/>
      <c r="XU47" s="94"/>
      <c r="XV47" s="94"/>
      <c r="XW47" s="94"/>
      <c r="XX47" s="94"/>
      <c r="XY47" s="94"/>
      <c r="XZ47" s="94"/>
      <c r="YA47" s="94"/>
      <c r="YB47" s="94"/>
      <c r="YC47" s="94"/>
      <c r="YD47" s="94"/>
      <c r="YE47" s="94"/>
      <c r="YF47" s="94"/>
      <c r="YG47" s="94"/>
      <c r="YH47" s="94"/>
      <c r="YI47" s="94"/>
      <c r="YJ47" s="94"/>
      <c r="YK47" s="94"/>
      <c r="YL47" s="94"/>
      <c r="YM47" s="94"/>
      <c r="YN47" s="94"/>
      <c r="YO47" s="94"/>
      <c r="YP47" s="94"/>
      <c r="YQ47" s="94"/>
      <c r="YR47" s="94"/>
      <c r="YS47" s="94"/>
      <c r="YT47" s="94"/>
      <c r="YU47" s="94"/>
      <c r="YV47" s="94"/>
      <c r="YW47" s="94"/>
      <c r="YX47" s="94"/>
      <c r="YY47" s="94"/>
      <c r="YZ47" s="94"/>
      <c r="ZA47" s="94"/>
      <c r="ZB47" s="94"/>
      <c r="ZC47" s="94"/>
      <c r="ZD47" s="94"/>
      <c r="ZE47" s="94"/>
      <c r="ZF47" s="94"/>
      <c r="ZG47" s="94"/>
      <c r="ZH47" s="94"/>
      <c r="ZI47" s="94"/>
      <c r="ZJ47" s="94"/>
      <c r="ZK47" s="94"/>
      <c r="ZL47" s="94"/>
      <c r="ZM47" s="94"/>
      <c r="ZN47" s="94"/>
      <c r="ZO47" s="94"/>
      <c r="ZP47" s="94"/>
      <c r="ZQ47" s="94"/>
      <c r="ZR47" s="94"/>
      <c r="ZS47" s="94"/>
      <c r="ZT47" s="94"/>
      <c r="ZU47" s="94"/>
      <c r="ZV47" s="94"/>
      <c r="ZW47" s="94"/>
      <c r="ZX47" s="94"/>
      <c r="ZY47" s="94"/>
      <c r="ZZ47" s="94"/>
      <c r="AAA47" s="94"/>
      <c r="AAB47" s="94"/>
      <c r="AAC47" s="94"/>
      <c r="AAD47" s="94"/>
      <c r="AAE47" s="94"/>
      <c r="AAF47" s="94"/>
      <c r="AAG47" s="94"/>
      <c r="AAH47" s="94"/>
      <c r="AAI47" s="94"/>
      <c r="AAJ47" s="94"/>
      <c r="AAK47" s="94"/>
      <c r="AAL47" s="94"/>
      <c r="AAM47" s="94"/>
      <c r="AAN47" s="94"/>
      <c r="AAO47" s="94"/>
      <c r="AAP47" s="94"/>
      <c r="AAQ47" s="94"/>
      <c r="AAR47" s="94"/>
      <c r="AAS47" s="94"/>
      <c r="AAT47" s="94"/>
      <c r="AAU47" s="94"/>
      <c r="AAV47" s="94"/>
      <c r="AAW47" s="94"/>
      <c r="AAX47" s="94"/>
      <c r="AAY47" s="94"/>
      <c r="AAZ47" s="94"/>
      <c r="ABA47" s="94"/>
      <c r="ABB47" s="94"/>
      <c r="ABC47" s="94"/>
      <c r="ABD47" s="94"/>
      <c r="ABE47" s="94"/>
      <c r="ABF47" s="94"/>
      <c r="ABG47" s="94"/>
      <c r="ABH47" s="94"/>
      <c r="ABI47" s="94"/>
      <c r="ABJ47" s="94"/>
      <c r="ABK47" s="94"/>
      <c r="ABL47" s="94"/>
      <c r="ABM47" s="94"/>
      <c r="ABN47" s="94"/>
      <c r="ABO47" s="94"/>
      <c r="ABP47" s="94"/>
      <c r="ABQ47" s="94"/>
      <c r="ABR47" s="94"/>
      <c r="ABS47" s="94"/>
      <c r="ABT47" s="94"/>
      <c r="ABU47" s="94"/>
      <c r="ABV47" s="94"/>
      <c r="ABW47" s="94"/>
      <c r="ABX47" s="94"/>
      <c r="ABY47" s="94"/>
      <c r="ABZ47" s="94"/>
      <c r="ACA47" s="94"/>
      <c r="ACB47" s="94"/>
      <c r="ACC47" s="94"/>
      <c r="ACD47" s="94"/>
      <c r="ACE47" s="94"/>
      <c r="ACF47" s="94"/>
      <c r="ACG47" s="94"/>
      <c r="ACH47" s="94"/>
      <c r="ACI47" s="94"/>
      <c r="ACJ47" s="94"/>
      <c r="ACK47" s="94"/>
      <c r="ACL47" s="94"/>
      <c r="ACM47" s="94"/>
      <c r="ACN47" s="94"/>
      <c r="ACO47" s="94"/>
      <c r="ACP47" s="94"/>
      <c r="ACQ47" s="94"/>
      <c r="ACR47" s="94"/>
      <c r="ACS47" s="94"/>
      <c r="ACT47" s="94"/>
      <c r="ACU47" s="94"/>
      <c r="ACV47" s="94"/>
      <c r="ACW47" s="94"/>
      <c r="ACX47" s="94"/>
      <c r="ACY47" s="94"/>
      <c r="ACZ47" s="94"/>
      <c r="ADA47" s="94"/>
      <c r="ADB47" s="94"/>
      <c r="ADC47" s="94"/>
      <c r="ADD47" s="94"/>
      <c r="ADE47" s="94"/>
      <c r="ADF47" s="94"/>
      <c r="ADG47" s="94"/>
      <c r="ADH47" s="94"/>
      <c r="ADI47" s="94"/>
      <c r="ADJ47" s="94"/>
      <c r="ADK47" s="94"/>
      <c r="ADL47" s="94"/>
      <c r="ADM47" s="94"/>
      <c r="ADN47" s="94"/>
      <c r="ADO47" s="94"/>
      <c r="ADP47" s="94"/>
      <c r="ADQ47" s="94"/>
      <c r="ADR47" s="94"/>
      <c r="ADS47" s="94"/>
      <c r="ADT47" s="94"/>
      <c r="ADU47" s="94"/>
      <c r="ADV47" s="94"/>
      <c r="ADW47" s="94"/>
      <c r="ADX47" s="94"/>
      <c r="ADY47" s="94"/>
      <c r="ADZ47" s="94"/>
      <c r="AEA47" s="94"/>
      <c r="AEB47" s="94"/>
      <c r="AEC47" s="94"/>
      <c r="AED47" s="94"/>
      <c r="AEE47" s="94"/>
      <c r="AEF47" s="94"/>
      <c r="AEG47" s="94"/>
      <c r="AEH47" s="94"/>
      <c r="AEI47" s="94"/>
      <c r="AEJ47" s="94"/>
      <c r="AEK47" s="94"/>
      <c r="AEL47" s="94"/>
      <c r="AEM47" s="94"/>
      <c r="AEN47" s="94"/>
      <c r="AEO47" s="94"/>
      <c r="AEP47" s="94"/>
      <c r="AEQ47" s="94"/>
      <c r="AER47" s="94"/>
      <c r="AES47" s="94"/>
      <c r="AET47" s="94"/>
      <c r="AEU47" s="94"/>
      <c r="AEV47" s="94"/>
      <c r="AEW47" s="94"/>
      <c r="AEX47" s="94"/>
      <c r="AEY47" s="94"/>
      <c r="AEZ47" s="94"/>
      <c r="AFA47" s="94"/>
      <c r="AFB47" s="94"/>
      <c r="AFC47" s="94"/>
      <c r="AFD47" s="94"/>
      <c r="AFE47" s="94"/>
      <c r="AFF47" s="94"/>
      <c r="AFG47" s="94"/>
      <c r="AFH47" s="94"/>
      <c r="AFI47" s="94"/>
      <c r="AFJ47" s="94"/>
      <c r="AFK47" s="94"/>
      <c r="AFL47" s="94"/>
      <c r="AFM47" s="94"/>
      <c r="AFN47" s="94"/>
      <c r="AFO47" s="94"/>
      <c r="AFP47" s="94"/>
      <c r="AFQ47" s="94"/>
      <c r="AFR47" s="94"/>
      <c r="AFS47" s="94"/>
      <c r="AFT47" s="94"/>
      <c r="AFU47" s="94"/>
      <c r="AFV47" s="94"/>
      <c r="AFW47" s="94"/>
      <c r="AFX47" s="94"/>
      <c r="AFY47" s="94"/>
      <c r="AFZ47" s="94"/>
      <c r="AGA47" s="94"/>
      <c r="AGB47" s="94"/>
      <c r="AGC47" s="94"/>
      <c r="AGD47" s="94"/>
      <c r="AGE47" s="94"/>
      <c r="AGF47" s="94"/>
      <c r="AGG47" s="94"/>
      <c r="AGH47" s="94"/>
      <c r="AGI47" s="94"/>
      <c r="AGJ47" s="94"/>
      <c r="AGK47" s="94"/>
      <c r="AGL47" s="94"/>
      <c r="AGM47" s="94"/>
      <c r="AGN47" s="94"/>
      <c r="AGO47" s="94"/>
      <c r="AGP47" s="94"/>
      <c r="AGQ47" s="94"/>
      <c r="AGR47" s="94"/>
      <c r="AGS47" s="94"/>
      <c r="AGT47" s="94"/>
      <c r="AGU47" s="94"/>
      <c r="AGV47" s="94"/>
      <c r="AGW47" s="94"/>
      <c r="AGX47" s="94"/>
      <c r="AGY47" s="94"/>
      <c r="AGZ47" s="94"/>
      <c r="AHA47" s="94"/>
      <c r="AHB47" s="94"/>
      <c r="AHC47" s="94"/>
      <c r="AHD47" s="94"/>
      <c r="AHE47" s="94"/>
      <c r="AHF47" s="94"/>
      <c r="AHG47" s="94"/>
      <c r="AHH47" s="94"/>
      <c r="AHI47" s="94"/>
      <c r="AHJ47" s="94"/>
      <c r="AHK47" s="94"/>
      <c r="AHL47" s="94"/>
      <c r="AHM47" s="94"/>
      <c r="AHN47" s="94"/>
      <c r="AHO47" s="94"/>
      <c r="AHP47" s="94"/>
      <c r="AHQ47" s="94"/>
      <c r="AHR47" s="94"/>
      <c r="AHS47" s="94"/>
      <c r="AHT47" s="94"/>
      <c r="AHU47" s="94"/>
      <c r="AHV47" s="94"/>
      <c r="AHW47" s="94"/>
      <c r="AHX47" s="94"/>
      <c r="AHY47" s="94"/>
      <c r="AHZ47" s="94"/>
      <c r="AIA47" s="94"/>
      <c r="AIB47" s="94"/>
      <c r="AIC47" s="94"/>
      <c r="AID47" s="94"/>
      <c r="AIE47" s="94"/>
      <c r="AIF47" s="94"/>
      <c r="AIG47" s="94"/>
      <c r="AIH47" s="94"/>
      <c r="AII47" s="94"/>
      <c r="AIJ47" s="94"/>
      <c r="AIK47" s="94"/>
      <c r="AIL47" s="94"/>
      <c r="AIM47" s="94"/>
      <c r="AIN47" s="94"/>
      <c r="AIO47" s="94"/>
      <c r="AIP47" s="94"/>
      <c r="AIQ47" s="94"/>
      <c r="AIR47" s="94"/>
      <c r="AIS47" s="94"/>
      <c r="AIT47" s="94"/>
      <c r="AIU47" s="94"/>
      <c r="AIV47" s="94"/>
      <c r="AIW47" s="94"/>
      <c r="AIX47" s="94"/>
      <c r="AIY47" s="94"/>
      <c r="AIZ47" s="94"/>
      <c r="AJA47" s="94"/>
      <c r="AJB47" s="94"/>
      <c r="AJC47" s="94"/>
      <c r="AJD47" s="94"/>
      <c r="AJE47" s="94"/>
      <c r="AJF47" s="94"/>
      <c r="AJG47" s="94"/>
      <c r="AJH47" s="94"/>
      <c r="AJI47" s="94"/>
      <c r="AJJ47" s="94"/>
      <c r="AJK47" s="94"/>
      <c r="AJL47" s="94"/>
      <c r="AJM47" s="94"/>
      <c r="AJN47" s="94"/>
      <c r="AJO47" s="94"/>
      <c r="AJP47" s="94"/>
      <c r="AJQ47" s="94"/>
      <c r="AJR47" s="94"/>
      <c r="AJS47" s="94"/>
      <c r="AJT47" s="94"/>
      <c r="AJU47" s="94"/>
      <c r="AJV47" s="94"/>
      <c r="AJW47" s="94"/>
      <c r="AJX47" s="94"/>
      <c r="AJY47" s="94"/>
      <c r="AJZ47" s="94"/>
      <c r="AKA47" s="94"/>
      <c r="AKB47" s="94"/>
      <c r="AKC47" s="94"/>
      <c r="AKD47" s="94"/>
      <c r="AKE47" s="94"/>
      <c r="AKF47" s="94"/>
      <c r="AKG47" s="94"/>
      <c r="AKH47" s="94"/>
    </row>
    <row r="48" customFormat="false" ht="12.75" hidden="false" customHeight="true" outlineLevel="0" collapsed="false">
      <c r="A48" s="100" t="s">
        <v>915</v>
      </c>
      <c r="B48" s="101" t="n">
        <v>1121</v>
      </c>
      <c r="C48" s="102" t="n">
        <f aca="false">VLOOKUP(B48,$L$3:$Q$1430,6,0)</f>
        <v>10</v>
      </c>
      <c r="D48" s="101"/>
      <c r="E48" s="102"/>
      <c r="J48" s="7"/>
      <c r="L48" s="7" t="n">
        <v>46</v>
      </c>
      <c r="M48" s="7" t="s">
        <v>916</v>
      </c>
      <c r="N48" s="7" t="s">
        <v>832</v>
      </c>
      <c r="O48" s="7" t="s">
        <v>862</v>
      </c>
      <c r="P48" s="7" t="n">
        <v>980</v>
      </c>
      <c r="Q48" s="93" t="n">
        <f aca="false">P48/100</f>
        <v>9.8</v>
      </c>
      <c r="R48" s="7" t="n">
        <v>15</v>
      </c>
      <c r="S48" s="7" t="n">
        <v>0</v>
      </c>
      <c r="T48" s="7" t="n">
        <v>0</v>
      </c>
      <c r="U48" s="7" t="n">
        <v>0</v>
      </c>
      <c r="V48" s="7" t="n">
        <v>0</v>
      </c>
      <c r="W48" s="7" t="n">
        <v>0</v>
      </c>
      <c r="X48" s="7" t="n">
        <v>1</v>
      </c>
      <c r="Y48" s="7" t="s">
        <v>834</v>
      </c>
      <c r="Z48" s="7" t="s">
        <v>835</v>
      </c>
      <c r="AA48" s="7" t="s">
        <v>836</v>
      </c>
      <c r="AB48" s="7" t="s">
        <v>837</v>
      </c>
      <c r="AC48" s="7" t="n">
        <v>0</v>
      </c>
      <c r="AD48" s="7" t="s">
        <v>838</v>
      </c>
      <c r="AE48" s="7" t="s">
        <v>836</v>
      </c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  <c r="KY48" s="94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4"/>
      <c r="MA48" s="94"/>
      <c r="MB48" s="94"/>
      <c r="MC48" s="94"/>
      <c r="MD48" s="94"/>
      <c r="ME48" s="94"/>
      <c r="MF48" s="94"/>
      <c r="MG48" s="94"/>
      <c r="MH48" s="94"/>
      <c r="MI48" s="94"/>
      <c r="MJ48" s="94"/>
      <c r="MK48" s="94"/>
      <c r="ML48" s="94"/>
      <c r="MM48" s="94"/>
      <c r="MN48" s="94"/>
      <c r="MO48" s="94"/>
      <c r="MP48" s="94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  <c r="OC48" s="94"/>
      <c r="OD48" s="94"/>
      <c r="OE48" s="94"/>
      <c r="OF48" s="94"/>
      <c r="OG48" s="94"/>
      <c r="OH48" s="94"/>
      <c r="OI48" s="94"/>
      <c r="OJ48" s="94"/>
      <c r="OK48" s="94"/>
      <c r="OL48" s="94"/>
      <c r="OM48" s="94"/>
      <c r="ON48" s="94"/>
      <c r="OO48" s="94"/>
      <c r="OP48" s="94"/>
      <c r="OQ48" s="94"/>
      <c r="OR48" s="94"/>
      <c r="OS48" s="94"/>
      <c r="OT48" s="94"/>
      <c r="OU48" s="94"/>
      <c r="OV48" s="94"/>
      <c r="OW48" s="94"/>
      <c r="OX48" s="94"/>
      <c r="OY48" s="94"/>
      <c r="OZ48" s="94"/>
      <c r="PA48" s="94"/>
      <c r="PB48" s="94"/>
      <c r="PC48" s="94"/>
      <c r="PD48" s="94"/>
      <c r="PE48" s="94"/>
      <c r="PF48" s="94"/>
      <c r="PG48" s="94"/>
      <c r="PH48" s="94"/>
      <c r="PI48" s="94"/>
      <c r="PJ48" s="94"/>
      <c r="PK48" s="94"/>
      <c r="PL48" s="94"/>
      <c r="PM48" s="94"/>
      <c r="PN48" s="94"/>
      <c r="PO48" s="94"/>
      <c r="PP48" s="94"/>
      <c r="PQ48" s="94"/>
      <c r="PR48" s="94"/>
      <c r="PS48" s="94"/>
      <c r="PT48" s="94"/>
      <c r="PU48" s="94"/>
      <c r="PV48" s="94"/>
      <c r="PW48" s="94"/>
      <c r="PX48" s="94"/>
      <c r="PY48" s="94"/>
      <c r="PZ48" s="94"/>
      <c r="QA48" s="94"/>
      <c r="QB48" s="94"/>
      <c r="QC48" s="94"/>
      <c r="QD48" s="94"/>
      <c r="QE48" s="94"/>
      <c r="QF48" s="94"/>
      <c r="QG48" s="94"/>
      <c r="QH48" s="94"/>
      <c r="QI48" s="94"/>
      <c r="QJ48" s="94"/>
      <c r="QK48" s="94"/>
      <c r="QL48" s="94"/>
      <c r="QM48" s="94"/>
      <c r="QN48" s="94"/>
      <c r="QO48" s="94"/>
      <c r="QP48" s="94"/>
      <c r="QQ48" s="94"/>
      <c r="QR48" s="94"/>
      <c r="QS48" s="94"/>
      <c r="QT48" s="94"/>
      <c r="QU48" s="94"/>
      <c r="QV48" s="94"/>
      <c r="QW48" s="94"/>
      <c r="QX48" s="94"/>
      <c r="QY48" s="94"/>
      <c r="QZ48" s="94"/>
      <c r="RA48" s="94"/>
      <c r="RB48" s="94"/>
      <c r="RC48" s="94"/>
      <c r="RD48" s="94"/>
      <c r="RE48" s="94"/>
      <c r="RF48" s="94"/>
      <c r="RG48" s="94"/>
      <c r="RH48" s="94"/>
      <c r="RI48" s="94"/>
      <c r="RJ48" s="94"/>
      <c r="RK48" s="94"/>
      <c r="RL48" s="94"/>
      <c r="RM48" s="94"/>
      <c r="RN48" s="94"/>
      <c r="RO48" s="94"/>
      <c r="RP48" s="94"/>
      <c r="RQ48" s="94"/>
      <c r="RR48" s="94"/>
      <c r="RS48" s="94"/>
      <c r="RT48" s="94"/>
      <c r="RU48" s="94"/>
      <c r="RV48" s="94"/>
      <c r="RW48" s="94"/>
      <c r="RX48" s="94"/>
      <c r="RY48" s="94"/>
      <c r="RZ48" s="94"/>
      <c r="SA48" s="94"/>
      <c r="SB48" s="94"/>
      <c r="SC48" s="94"/>
      <c r="SD48" s="94"/>
      <c r="SE48" s="94"/>
      <c r="SF48" s="94"/>
      <c r="SG48" s="94"/>
      <c r="SH48" s="94"/>
      <c r="SI48" s="94"/>
      <c r="SJ48" s="94"/>
      <c r="SK48" s="94"/>
      <c r="SL48" s="94"/>
      <c r="SM48" s="94"/>
      <c r="SN48" s="94"/>
      <c r="SO48" s="94"/>
      <c r="SP48" s="94"/>
      <c r="SQ48" s="94"/>
      <c r="SR48" s="94"/>
      <c r="SS48" s="94"/>
      <c r="ST48" s="94"/>
      <c r="SU48" s="94"/>
      <c r="SV48" s="94"/>
      <c r="SW48" s="94"/>
      <c r="SX48" s="94"/>
      <c r="SY48" s="94"/>
      <c r="SZ48" s="94"/>
      <c r="TA48" s="94"/>
      <c r="TB48" s="94"/>
      <c r="TC48" s="94"/>
      <c r="TD48" s="94"/>
      <c r="TE48" s="94"/>
      <c r="TF48" s="94"/>
      <c r="TG48" s="94"/>
      <c r="TH48" s="94"/>
      <c r="TI48" s="94"/>
      <c r="TJ48" s="94"/>
      <c r="TK48" s="94"/>
      <c r="TL48" s="94"/>
      <c r="TM48" s="94"/>
      <c r="TN48" s="94"/>
      <c r="TO48" s="94"/>
      <c r="TP48" s="94"/>
      <c r="TQ48" s="94"/>
      <c r="TR48" s="94"/>
      <c r="TS48" s="94"/>
      <c r="TT48" s="94"/>
      <c r="TU48" s="94"/>
      <c r="TV48" s="94"/>
      <c r="TW48" s="94"/>
      <c r="TX48" s="94"/>
      <c r="TY48" s="94"/>
      <c r="TZ48" s="94"/>
      <c r="UA48" s="94"/>
      <c r="UB48" s="94"/>
      <c r="UC48" s="94"/>
      <c r="UD48" s="94"/>
      <c r="UE48" s="94"/>
      <c r="UF48" s="94"/>
      <c r="UG48" s="94"/>
      <c r="UH48" s="94"/>
      <c r="UI48" s="94"/>
      <c r="UJ48" s="94"/>
      <c r="UK48" s="94"/>
      <c r="UL48" s="94"/>
      <c r="UM48" s="94"/>
      <c r="UN48" s="94"/>
      <c r="UO48" s="94"/>
      <c r="UP48" s="94"/>
      <c r="UQ48" s="94"/>
      <c r="UR48" s="94"/>
      <c r="US48" s="94"/>
      <c r="UT48" s="94"/>
      <c r="UU48" s="94"/>
      <c r="UV48" s="94"/>
      <c r="UW48" s="94"/>
      <c r="UX48" s="94"/>
      <c r="UY48" s="94"/>
      <c r="UZ48" s="94"/>
      <c r="VA48" s="94"/>
      <c r="VB48" s="94"/>
      <c r="VC48" s="94"/>
      <c r="VD48" s="94"/>
      <c r="VE48" s="94"/>
      <c r="VF48" s="94"/>
      <c r="VG48" s="94"/>
      <c r="VH48" s="94"/>
      <c r="VI48" s="94"/>
      <c r="VJ48" s="94"/>
      <c r="VK48" s="94"/>
      <c r="VL48" s="94"/>
      <c r="VM48" s="94"/>
      <c r="VN48" s="94"/>
      <c r="VO48" s="94"/>
      <c r="VP48" s="94"/>
      <c r="VQ48" s="94"/>
      <c r="VR48" s="94"/>
      <c r="VS48" s="94"/>
      <c r="VT48" s="94"/>
      <c r="VU48" s="94"/>
      <c r="VV48" s="94"/>
      <c r="VW48" s="94"/>
      <c r="VX48" s="94"/>
      <c r="VY48" s="94"/>
      <c r="VZ48" s="94"/>
      <c r="WA48" s="94"/>
      <c r="WB48" s="94"/>
      <c r="WC48" s="94"/>
      <c r="WD48" s="94"/>
      <c r="WE48" s="94"/>
      <c r="WF48" s="94"/>
      <c r="WG48" s="94"/>
      <c r="WH48" s="94"/>
      <c r="WI48" s="94"/>
      <c r="WJ48" s="94"/>
      <c r="WK48" s="94"/>
      <c r="WL48" s="94"/>
      <c r="WM48" s="94"/>
      <c r="WN48" s="94"/>
      <c r="WO48" s="94"/>
      <c r="WP48" s="94"/>
      <c r="WQ48" s="94"/>
      <c r="WR48" s="94"/>
      <c r="WS48" s="94"/>
      <c r="WT48" s="94"/>
      <c r="WU48" s="94"/>
      <c r="WV48" s="94"/>
      <c r="WW48" s="94"/>
      <c r="WX48" s="94"/>
      <c r="WY48" s="94"/>
      <c r="WZ48" s="94"/>
      <c r="XA48" s="94"/>
      <c r="XB48" s="94"/>
      <c r="XC48" s="94"/>
      <c r="XD48" s="94"/>
      <c r="XE48" s="94"/>
      <c r="XF48" s="94"/>
      <c r="XG48" s="94"/>
      <c r="XH48" s="94"/>
      <c r="XI48" s="94"/>
      <c r="XJ48" s="94"/>
      <c r="XK48" s="94"/>
      <c r="XL48" s="94"/>
      <c r="XM48" s="94"/>
      <c r="XN48" s="94"/>
      <c r="XO48" s="94"/>
      <c r="XP48" s="94"/>
      <c r="XQ48" s="94"/>
      <c r="XR48" s="94"/>
      <c r="XS48" s="94"/>
      <c r="XT48" s="94"/>
      <c r="XU48" s="94"/>
      <c r="XV48" s="94"/>
      <c r="XW48" s="94"/>
      <c r="XX48" s="94"/>
      <c r="XY48" s="94"/>
      <c r="XZ48" s="94"/>
      <c r="YA48" s="94"/>
      <c r="YB48" s="94"/>
      <c r="YC48" s="94"/>
      <c r="YD48" s="94"/>
      <c r="YE48" s="94"/>
      <c r="YF48" s="94"/>
      <c r="YG48" s="94"/>
      <c r="YH48" s="94"/>
      <c r="YI48" s="94"/>
      <c r="YJ48" s="94"/>
      <c r="YK48" s="94"/>
      <c r="YL48" s="94"/>
      <c r="YM48" s="94"/>
      <c r="YN48" s="94"/>
      <c r="YO48" s="94"/>
      <c r="YP48" s="94"/>
      <c r="YQ48" s="94"/>
      <c r="YR48" s="94"/>
      <c r="YS48" s="94"/>
      <c r="YT48" s="94"/>
      <c r="YU48" s="94"/>
      <c r="YV48" s="94"/>
      <c r="YW48" s="94"/>
      <c r="YX48" s="94"/>
      <c r="YY48" s="94"/>
      <c r="YZ48" s="94"/>
      <c r="ZA48" s="94"/>
      <c r="ZB48" s="94"/>
      <c r="ZC48" s="94"/>
      <c r="ZD48" s="94"/>
      <c r="ZE48" s="94"/>
      <c r="ZF48" s="94"/>
      <c r="ZG48" s="94"/>
      <c r="ZH48" s="94"/>
      <c r="ZI48" s="94"/>
      <c r="ZJ48" s="94"/>
      <c r="ZK48" s="94"/>
      <c r="ZL48" s="94"/>
      <c r="ZM48" s="94"/>
      <c r="ZN48" s="94"/>
      <c r="ZO48" s="94"/>
      <c r="ZP48" s="94"/>
      <c r="ZQ48" s="94"/>
      <c r="ZR48" s="94"/>
      <c r="ZS48" s="94"/>
      <c r="ZT48" s="94"/>
      <c r="ZU48" s="94"/>
      <c r="ZV48" s="94"/>
      <c r="ZW48" s="94"/>
      <c r="ZX48" s="94"/>
      <c r="ZY48" s="94"/>
      <c r="ZZ48" s="94"/>
      <c r="AAA48" s="94"/>
      <c r="AAB48" s="94"/>
      <c r="AAC48" s="94"/>
      <c r="AAD48" s="94"/>
      <c r="AAE48" s="94"/>
      <c r="AAF48" s="94"/>
      <c r="AAG48" s="94"/>
      <c r="AAH48" s="94"/>
      <c r="AAI48" s="94"/>
      <c r="AAJ48" s="94"/>
      <c r="AAK48" s="94"/>
      <c r="AAL48" s="94"/>
      <c r="AAM48" s="94"/>
      <c r="AAN48" s="94"/>
      <c r="AAO48" s="94"/>
      <c r="AAP48" s="94"/>
      <c r="AAQ48" s="94"/>
      <c r="AAR48" s="94"/>
      <c r="AAS48" s="94"/>
      <c r="AAT48" s="94"/>
      <c r="AAU48" s="94"/>
      <c r="AAV48" s="94"/>
      <c r="AAW48" s="94"/>
      <c r="AAX48" s="94"/>
      <c r="AAY48" s="94"/>
      <c r="AAZ48" s="94"/>
      <c r="ABA48" s="94"/>
      <c r="ABB48" s="94"/>
      <c r="ABC48" s="94"/>
      <c r="ABD48" s="94"/>
      <c r="ABE48" s="94"/>
      <c r="ABF48" s="94"/>
      <c r="ABG48" s="94"/>
      <c r="ABH48" s="94"/>
      <c r="ABI48" s="94"/>
      <c r="ABJ48" s="94"/>
      <c r="ABK48" s="94"/>
      <c r="ABL48" s="94"/>
      <c r="ABM48" s="94"/>
      <c r="ABN48" s="94"/>
      <c r="ABO48" s="94"/>
      <c r="ABP48" s="94"/>
      <c r="ABQ48" s="94"/>
      <c r="ABR48" s="94"/>
      <c r="ABS48" s="94"/>
      <c r="ABT48" s="94"/>
      <c r="ABU48" s="94"/>
      <c r="ABV48" s="94"/>
      <c r="ABW48" s="94"/>
      <c r="ABX48" s="94"/>
      <c r="ABY48" s="94"/>
      <c r="ABZ48" s="94"/>
      <c r="ACA48" s="94"/>
      <c r="ACB48" s="94"/>
      <c r="ACC48" s="94"/>
      <c r="ACD48" s="94"/>
      <c r="ACE48" s="94"/>
      <c r="ACF48" s="94"/>
      <c r="ACG48" s="94"/>
      <c r="ACH48" s="94"/>
      <c r="ACI48" s="94"/>
      <c r="ACJ48" s="94"/>
      <c r="ACK48" s="94"/>
      <c r="ACL48" s="94"/>
      <c r="ACM48" s="94"/>
      <c r="ACN48" s="94"/>
      <c r="ACO48" s="94"/>
      <c r="ACP48" s="94"/>
      <c r="ACQ48" s="94"/>
      <c r="ACR48" s="94"/>
      <c r="ACS48" s="94"/>
      <c r="ACT48" s="94"/>
      <c r="ACU48" s="94"/>
      <c r="ACV48" s="94"/>
      <c r="ACW48" s="94"/>
      <c r="ACX48" s="94"/>
      <c r="ACY48" s="94"/>
      <c r="ACZ48" s="94"/>
      <c r="ADA48" s="94"/>
      <c r="ADB48" s="94"/>
      <c r="ADC48" s="94"/>
      <c r="ADD48" s="94"/>
      <c r="ADE48" s="94"/>
      <c r="ADF48" s="94"/>
      <c r="ADG48" s="94"/>
      <c r="ADH48" s="94"/>
      <c r="ADI48" s="94"/>
      <c r="ADJ48" s="94"/>
      <c r="ADK48" s="94"/>
      <c r="ADL48" s="94"/>
      <c r="ADM48" s="94"/>
      <c r="ADN48" s="94"/>
      <c r="ADO48" s="94"/>
      <c r="ADP48" s="94"/>
      <c r="ADQ48" s="94"/>
      <c r="ADR48" s="94"/>
      <c r="ADS48" s="94"/>
      <c r="ADT48" s="94"/>
      <c r="ADU48" s="94"/>
      <c r="ADV48" s="94"/>
      <c r="ADW48" s="94"/>
      <c r="ADX48" s="94"/>
      <c r="ADY48" s="94"/>
      <c r="ADZ48" s="94"/>
      <c r="AEA48" s="94"/>
      <c r="AEB48" s="94"/>
      <c r="AEC48" s="94"/>
      <c r="AED48" s="94"/>
      <c r="AEE48" s="94"/>
      <c r="AEF48" s="94"/>
      <c r="AEG48" s="94"/>
      <c r="AEH48" s="94"/>
      <c r="AEI48" s="94"/>
      <c r="AEJ48" s="94"/>
      <c r="AEK48" s="94"/>
      <c r="AEL48" s="94"/>
      <c r="AEM48" s="94"/>
      <c r="AEN48" s="94"/>
      <c r="AEO48" s="94"/>
      <c r="AEP48" s="94"/>
      <c r="AEQ48" s="94"/>
      <c r="AER48" s="94"/>
      <c r="AES48" s="94"/>
      <c r="AET48" s="94"/>
      <c r="AEU48" s="94"/>
      <c r="AEV48" s="94"/>
      <c r="AEW48" s="94"/>
      <c r="AEX48" s="94"/>
      <c r="AEY48" s="94"/>
      <c r="AEZ48" s="94"/>
      <c r="AFA48" s="94"/>
      <c r="AFB48" s="94"/>
      <c r="AFC48" s="94"/>
      <c r="AFD48" s="94"/>
      <c r="AFE48" s="94"/>
      <c r="AFF48" s="94"/>
      <c r="AFG48" s="94"/>
      <c r="AFH48" s="94"/>
      <c r="AFI48" s="94"/>
      <c r="AFJ48" s="94"/>
      <c r="AFK48" s="94"/>
      <c r="AFL48" s="94"/>
      <c r="AFM48" s="94"/>
      <c r="AFN48" s="94"/>
      <c r="AFO48" s="94"/>
      <c r="AFP48" s="94"/>
      <c r="AFQ48" s="94"/>
      <c r="AFR48" s="94"/>
      <c r="AFS48" s="94"/>
      <c r="AFT48" s="94"/>
      <c r="AFU48" s="94"/>
      <c r="AFV48" s="94"/>
      <c r="AFW48" s="94"/>
      <c r="AFX48" s="94"/>
      <c r="AFY48" s="94"/>
      <c r="AFZ48" s="94"/>
      <c r="AGA48" s="94"/>
      <c r="AGB48" s="94"/>
      <c r="AGC48" s="94"/>
      <c r="AGD48" s="94"/>
      <c r="AGE48" s="94"/>
      <c r="AGF48" s="94"/>
      <c r="AGG48" s="94"/>
      <c r="AGH48" s="94"/>
      <c r="AGI48" s="94"/>
      <c r="AGJ48" s="94"/>
      <c r="AGK48" s="94"/>
      <c r="AGL48" s="94"/>
      <c r="AGM48" s="94"/>
      <c r="AGN48" s="94"/>
      <c r="AGO48" s="94"/>
      <c r="AGP48" s="94"/>
      <c r="AGQ48" s="94"/>
      <c r="AGR48" s="94"/>
      <c r="AGS48" s="94"/>
      <c r="AGT48" s="94"/>
      <c r="AGU48" s="94"/>
      <c r="AGV48" s="94"/>
      <c r="AGW48" s="94"/>
      <c r="AGX48" s="94"/>
      <c r="AGY48" s="94"/>
      <c r="AGZ48" s="94"/>
      <c r="AHA48" s="94"/>
      <c r="AHB48" s="94"/>
      <c r="AHC48" s="94"/>
      <c r="AHD48" s="94"/>
      <c r="AHE48" s="94"/>
      <c r="AHF48" s="94"/>
      <c r="AHG48" s="94"/>
      <c r="AHH48" s="94"/>
      <c r="AHI48" s="94"/>
      <c r="AHJ48" s="94"/>
      <c r="AHK48" s="94"/>
      <c r="AHL48" s="94"/>
      <c r="AHM48" s="94"/>
      <c r="AHN48" s="94"/>
      <c r="AHO48" s="94"/>
      <c r="AHP48" s="94"/>
      <c r="AHQ48" s="94"/>
      <c r="AHR48" s="94"/>
      <c r="AHS48" s="94"/>
      <c r="AHT48" s="94"/>
      <c r="AHU48" s="94"/>
      <c r="AHV48" s="94"/>
      <c r="AHW48" s="94"/>
      <c r="AHX48" s="94"/>
      <c r="AHY48" s="94"/>
      <c r="AHZ48" s="94"/>
      <c r="AIA48" s="94"/>
      <c r="AIB48" s="94"/>
      <c r="AIC48" s="94"/>
      <c r="AID48" s="94"/>
      <c r="AIE48" s="94"/>
      <c r="AIF48" s="94"/>
      <c r="AIG48" s="94"/>
      <c r="AIH48" s="94"/>
      <c r="AII48" s="94"/>
      <c r="AIJ48" s="94"/>
      <c r="AIK48" s="94"/>
      <c r="AIL48" s="94"/>
      <c r="AIM48" s="94"/>
      <c r="AIN48" s="94"/>
      <c r="AIO48" s="94"/>
      <c r="AIP48" s="94"/>
      <c r="AIQ48" s="94"/>
      <c r="AIR48" s="94"/>
      <c r="AIS48" s="94"/>
      <c r="AIT48" s="94"/>
      <c r="AIU48" s="94"/>
      <c r="AIV48" s="94"/>
      <c r="AIW48" s="94"/>
      <c r="AIX48" s="94"/>
      <c r="AIY48" s="94"/>
      <c r="AIZ48" s="94"/>
      <c r="AJA48" s="94"/>
      <c r="AJB48" s="94"/>
      <c r="AJC48" s="94"/>
      <c r="AJD48" s="94"/>
      <c r="AJE48" s="94"/>
      <c r="AJF48" s="94"/>
      <c r="AJG48" s="94"/>
      <c r="AJH48" s="94"/>
      <c r="AJI48" s="94"/>
      <c r="AJJ48" s="94"/>
      <c r="AJK48" s="94"/>
      <c r="AJL48" s="94"/>
      <c r="AJM48" s="94"/>
      <c r="AJN48" s="94"/>
      <c r="AJO48" s="94"/>
      <c r="AJP48" s="94"/>
      <c r="AJQ48" s="94"/>
      <c r="AJR48" s="94"/>
      <c r="AJS48" s="94"/>
      <c r="AJT48" s="94"/>
      <c r="AJU48" s="94"/>
      <c r="AJV48" s="94"/>
      <c r="AJW48" s="94"/>
      <c r="AJX48" s="94"/>
      <c r="AJY48" s="94"/>
      <c r="AJZ48" s="94"/>
      <c r="AKA48" s="94"/>
      <c r="AKB48" s="94"/>
      <c r="AKC48" s="94"/>
      <c r="AKD48" s="94"/>
      <c r="AKE48" s="94"/>
      <c r="AKF48" s="94"/>
      <c r="AKG48" s="94"/>
      <c r="AKH48" s="94"/>
    </row>
    <row r="49" customFormat="false" ht="12.75" hidden="false" customHeight="true" outlineLevel="0" collapsed="false">
      <c r="A49" s="100" t="s">
        <v>917</v>
      </c>
      <c r="B49" s="101" t="n">
        <v>1120</v>
      </c>
      <c r="C49" s="102" t="n">
        <f aca="false">VLOOKUP(B49,$L$3:$Q$1430,6,0)</f>
        <v>1.1</v>
      </c>
      <c r="D49" s="101" t="n">
        <v>1170</v>
      </c>
      <c r="E49" s="102" t="n">
        <f aca="false">VLOOKUP(D49,$L$3:$Q$1430,6,0)</f>
        <v>1</v>
      </c>
      <c r="J49" s="7"/>
      <c r="L49" s="7" t="n">
        <v>47</v>
      </c>
      <c r="M49" s="7" t="s">
        <v>918</v>
      </c>
      <c r="N49" s="7" t="s">
        <v>832</v>
      </c>
      <c r="O49" s="7" t="s">
        <v>862</v>
      </c>
      <c r="P49" s="7" t="n">
        <v>5800</v>
      </c>
      <c r="Q49" s="93" t="n">
        <f aca="false">P49/100</f>
        <v>58</v>
      </c>
      <c r="R49" s="7" t="n">
        <v>15</v>
      </c>
      <c r="S49" s="7" t="n">
        <v>0</v>
      </c>
      <c r="T49" s="7" t="n">
        <v>0</v>
      </c>
      <c r="U49" s="7" t="n">
        <v>0</v>
      </c>
      <c r="V49" s="7" t="n">
        <v>0</v>
      </c>
      <c r="W49" s="7" t="n">
        <v>0</v>
      </c>
      <c r="X49" s="7" t="n">
        <v>1</v>
      </c>
      <c r="Y49" s="7" t="s">
        <v>834</v>
      </c>
      <c r="Z49" s="7" t="s">
        <v>835</v>
      </c>
      <c r="AA49" s="7" t="s">
        <v>836</v>
      </c>
      <c r="AB49" s="7" t="s">
        <v>837</v>
      </c>
      <c r="AC49" s="7" t="n">
        <v>0</v>
      </c>
      <c r="AD49" s="7" t="s">
        <v>838</v>
      </c>
      <c r="AE49" s="7" t="s">
        <v>836</v>
      </c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</row>
    <row r="50" customFormat="false" ht="12.75" hidden="false" customHeight="true" outlineLevel="0" collapsed="false">
      <c r="A50" s="100" t="s">
        <v>919</v>
      </c>
      <c r="B50" s="101" t="n">
        <v>1122</v>
      </c>
      <c r="C50" s="102" t="n">
        <f aca="false">VLOOKUP(B50,$L$3:$Q$1430,6,0)</f>
        <v>0.85</v>
      </c>
      <c r="D50" s="101" t="n">
        <v>1172</v>
      </c>
      <c r="E50" s="102" t="n">
        <f aca="false">VLOOKUP(D50,$L$3:$Q$1430,6,0)</f>
        <v>0.65</v>
      </c>
      <c r="J50" s="7"/>
      <c r="L50" s="7" t="n">
        <v>48</v>
      </c>
      <c r="M50" s="7" t="s">
        <v>920</v>
      </c>
      <c r="N50" s="7" t="s">
        <v>832</v>
      </c>
      <c r="O50" s="7" t="s">
        <v>862</v>
      </c>
      <c r="P50" s="7" t="n">
        <v>1000</v>
      </c>
      <c r="Q50" s="93" t="n">
        <f aca="false">P50/100</f>
        <v>10</v>
      </c>
      <c r="R50" s="7" t="n">
        <v>19</v>
      </c>
      <c r="S50" s="7" t="n">
        <v>0</v>
      </c>
      <c r="T50" s="7" t="n">
        <v>0</v>
      </c>
      <c r="U50" s="7" t="n">
        <v>0</v>
      </c>
      <c r="V50" s="7" t="n">
        <v>0</v>
      </c>
      <c r="W50" s="7" t="n">
        <v>0</v>
      </c>
      <c r="X50" s="7" t="n">
        <v>1</v>
      </c>
      <c r="Y50" s="7" t="s">
        <v>834</v>
      </c>
      <c r="Z50" s="7" t="s">
        <v>835</v>
      </c>
      <c r="AA50" s="7" t="s">
        <v>836</v>
      </c>
      <c r="AB50" s="7" t="s">
        <v>837</v>
      </c>
      <c r="AC50" s="7" t="n">
        <v>0</v>
      </c>
      <c r="AD50" s="7" t="s">
        <v>838</v>
      </c>
      <c r="AE50" s="7" t="s">
        <v>836</v>
      </c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  <c r="OC50" s="94"/>
      <c r="OD50" s="94"/>
      <c r="OE50" s="94"/>
      <c r="OF50" s="94"/>
      <c r="OG50" s="94"/>
      <c r="OH50" s="94"/>
      <c r="OI50" s="94"/>
      <c r="OJ50" s="94"/>
      <c r="OK50" s="94"/>
      <c r="OL50" s="94"/>
      <c r="OM50" s="94"/>
      <c r="ON50" s="94"/>
      <c r="OO50" s="94"/>
      <c r="OP50" s="94"/>
      <c r="OQ50" s="94"/>
      <c r="OR50" s="94"/>
      <c r="OS50" s="94"/>
      <c r="OT50" s="94"/>
      <c r="OU50" s="94"/>
      <c r="OV50" s="94"/>
      <c r="OW50" s="94"/>
      <c r="OX50" s="94"/>
      <c r="OY50" s="94"/>
      <c r="OZ50" s="94"/>
      <c r="PA50" s="94"/>
      <c r="PB50" s="94"/>
      <c r="PC50" s="94"/>
      <c r="PD50" s="94"/>
      <c r="PE50" s="94"/>
      <c r="PF50" s="94"/>
      <c r="PG50" s="94"/>
      <c r="PH50" s="94"/>
      <c r="PI50" s="94"/>
      <c r="PJ50" s="94"/>
      <c r="PK50" s="94"/>
      <c r="PL50" s="94"/>
      <c r="PM50" s="94"/>
      <c r="PN50" s="94"/>
      <c r="PO50" s="94"/>
      <c r="PP50" s="94"/>
      <c r="PQ50" s="94"/>
      <c r="PR50" s="94"/>
      <c r="PS50" s="94"/>
      <c r="PT50" s="94"/>
      <c r="PU50" s="94"/>
      <c r="PV50" s="94"/>
      <c r="PW50" s="94"/>
      <c r="PX50" s="94"/>
      <c r="PY50" s="94"/>
      <c r="PZ50" s="94"/>
      <c r="QA50" s="94"/>
      <c r="QB50" s="94"/>
      <c r="QC50" s="94"/>
      <c r="QD50" s="94"/>
      <c r="QE50" s="94"/>
      <c r="QF50" s="94"/>
      <c r="QG50" s="94"/>
      <c r="QH50" s="94"/>
      <c r="QI50" s="94"/>
      <c r="QJ50" s="94"/>
      <c r="QK50" s="94"/>
      <c r="QL50" s="94"/>
      <c r="QM50" s="94"/>
      <c r="QN50" s="94"/>
      <c r="QO50" s="94"/>
      <c r="QP50" s="94"/>
      <c r="QQ50" s="94"/>
      <c r="QR50" s="94"/>
      <c r="QS50" s="94"/>
      <c r="QT50" s="94"/>
      <c r="QU50" s="94"/>
      <c r="QV50" s="94"/>
      <c r="QW50" s="94"/>
      <c r="QX50" s="94"/>
      <c r="QY50" s="94"/>
      <c r="QZ50" s="94"/>
      <c r="RA50" s="94"/>
      <c r="RB50" s="94"/>
      <c r="RC50" s="94"/>
      <c r="RD50" s="94"/>
      <c r="RE50" s="94"/>
      <c r="RF50" s="94"/>
      <c r="RG50" s="94"/>
      <c r="RH50" s="94"/>
      <c r="RI50" s="94"/>
      <c r="RJ50" s="94"/>
      <c r="RK50" s="94"/>
      <c r="RL50" s="94"/>
      <c r="RM50" s="94"/>
      <c r="RN50" s="94"/>
      <c r="RO50" s="94"/>
      <c r="RP50" s="94"/>
      <c r="RQ50" s="94"/>
      <c r="RR50" s="94"/>
      <c r="RS50" s="94"/>
      <c r="RT50" s="94"/>
      <c r="RU50" s="94"/>
      <c r="RV50" s="94"/>
      <c r="RW50" s="94"/>
      <c r="RX50" s="94"/>
      <c r="RY50" s="94"/>
      <c r="RZ50" s="94"/>
      <c r="SA50" s="94"/>
      <c r="SB50" s="94"/>
      <c r="SC50" s="94"/>
      <c r="SD50" s="94"/>
      <c r="SE50" s="94"/>
      <c r="SF50" s="94"/>
      <c r="SG50" s="94"/>
      <c r="SH50" s="94"/>
      <c r="SI50" s="94"/>
      <c r="SJ50" s="94"/>
      <c r="SK50" s="94"/>
      <c r="SL50" s="94"/>
      <c r="SM50" s="94"/>
      <c r="SN50" s="94"/>
      <c r="SO50" s="94"/>
      <c r="SP50" s="94"/>
      <c r="SQ50" s="94"/>
      <c r="SR50" s="94"/>
      <c r="SS50" s="94"/>
      <c r="ST50" s="94"/>
      <c r="SU50" s="94"/>
      <c r="SV50" s="94"/>
      <c r="SW50" s="94"/>
      <c r="SX50" s="94"/>
      <c r="SY50" s="94"/>
      <c r="SZ50" s="94"/>
      <c r="TA50" s="94"/>
      <c r="TB50" s="94"/>
      <c r="TC50" s="94"/>
      <c r="TD50" s="94"/>
      <c r="TE50" s="94"/>
      <c r="TF50" s="94"/>
      <c r="TG50" s="94"/>
      <c r="TH50" s="94"/>
      <c r="TI50" s="94"/>
      <c r="TJ50" s="94"/>
      <c r="TK50" s="94"/>
      <c r="TL50" s="94"/>
      <c r="TM50" s="94"/>
      <c r="TN50" s="94"/>
      <c r="TO50" s="94"/>
      <c r="TP50" s="94"/>
      <c r="TQ50" s="94"/>
      <c r="TR50" s="94"/>
      <c r="TS50" s="94"/>
      <c r="TT50" s="94"/>
      <c r="TU50" s="94"/>
      <c r="TV50" s="94"/>
      <c r="TW50" s="94"/>
      <c r="TX50" s="94"/>
      <c r="TY50" s="94"/>
      <c r="TZ50" s="94"/>
      <c r="UA50" s="94"/>
      <c r="UB50" s="94"/>
      <c r="UC50" s="94"/>
      <c r="UD50" s="94"/>
      <c r="UE50" s="94"/>
      <c r="UF50" s="94"/>
      <c r="UG50" s="94"/>
      <c r="UH50" s="94"/>
      <c r="UI50" s="94"/>
      <c r="UJ50" s="94"/>
      <c r="UK50" s="94"/>
      <c r="UL50" s="94"/>
      <c r="UM50" s="94"/>
      <c r="UN50" s="94"/>
      <c r="UO50" s="94"/>
      <c r="UP50" s="94"/>
      <c r="UQ50" s="94"/>
      <c r="UR50" s="94"/>
      <c r="US50" s="94"/>
      <c r="UT50" s="94"/>
      <c r="UU50" s="94"/>
      <c r="UV50" s="94"/>
      <c r="UW50" s="94"/>
      <c r="UX50" s="94"/>
      <c r="UY50" s="94"/>
      <c r="UZ50" s="94"/>
      <c r="VA50" s="94"/>
      <c r="VB50" s="94"/>
      <c r="VC50" s="94"/>
      <c r="VD50" s="94"/>
      <c r="VE50" s="94"/>
      <c r="VF50" s="94"/>
      <c r="VG50" s="94"/>
      <c r="VH50" s="94"/>
      <c r="VI50" s="94"/>
      <c r="VJ50" s="94"/>
      <c r="VK50" s="94"/>
      <c r="VL50" s="94"/>
      <c r="VM50" s="94"/>
      <c r="VN50" s="94"/>
      <c r="VO50" s="94"/>
      <c r="VP50" s="94"/>
      <c r="VQ50" s="94"/>
      <c r="VR50" s="94"/>
      <c r="VS50" s="94"/>
      <c r="VT50" s="94"/>
      <c r="VU50" s="94"/>
      <c r="VV50" s="94"/>
      <c r="VW50" s="94"/>
      <c r="VX50" s="94"/>
      <c r="VY50" s="94"/>
      <c r="VZ50" s="94"/>
      <c r="WA50" s="94"/>
      <c r="WB50" s="94"/>
      <c r="WC50" s="94"/>
      <c r="WD50" s="94"/>
      <c r="WE50" s="94"/>
      <c r="WF50" s="94"/>
      <c r="WG50" s="94"/>
      <c r="WH50" s="94"/>
      <c r="WI50" s="94"/>
      <c r="WJ50" s="94"/>
      <c r="WK50" s="94"/>
      <c r="WL50" s="94"/>
      <c r="WM50" s="94"/>
      <c r="WN50" s="94"/>
      <c r="WO50" s="94"/>
      <c r="WP50" s="94"/>
      <c r="WQ50" s="94"/>
      <c r="WR50" s="94"/>
      <c r="WS50" s="94"/>
      <c r="WT50" s="94"/>
      <c r="WU50" s="94"/>
      <c r="WV50" s="94"/>
      <c r="WW50" s="94"/>
      <c r="WX50" s="94"/>
      <c r="WY50" s="94"/>
      <c r="WZ50" s="94"/>
      <c r="XA50" s="94"/>
      <c r="XB50" s="94"/>
      <c r="XC50" s="94"/>
      <c r="XD50" s="94"/>
      <c r="XE50" s="94"/>
      <c r="XF50" s="94"/>
      <c r="XG50" s="94"/>
      <c r="XH50" s="94"/>
      <c r="XI50" s="94"/>
      <c r="XJ50" s="94"/>
      <c r="XK50" s="94"/>
      <c r="XL50" s="94"/>
      <c r="XM50" s="94"/>
      <c r="XN50" s="94"/>
      <c r="XO50" s="94"/>
      <c r="XP50" s="94"/>
      <c r="XQ50" s="94"/>
      <c r="XR50" s="94"/>
      <c r="XS50" s="94"/>
      <c r="XT50" s="94"/>
      <c r="XU50" s="94"/>
      <c r="XV50" s="94"/>
      <c r="XW50" s="94"/>
      <c r="XX50" s="94"/>
      <c r="XY50" s="94"/>
      <c r="XZ50" s="94"/>
      <c r="YA50" s="94"/>
      <c r="YB50" s="94"/>
      <c r="YC50" s="94"/>
      <c r="YD50" s="94"/>
      <c r="YE50" s="94"/>
      <c r="YF50" s="94"/>
      <c r="YG50" s="94"/>
      <c r="YH50" s="94"/>
      <c r="YI50" s="94"/>
      <c r="YJ50" s="94"/>
      <c r="YK50" s="94"/>
      <c r="YL50" s="94"/>
      <c r="YM50" s="94"/>
      <c r="YN50" s="94"/>
      <c r="YO50" s="94"/>
      <c r="YP50" s="94"/>
      <c r="YQ50" s="94"/>
      <c r="YR50" s="94"/>
      <c r="YS50" s="94"/>
      <c r="YT50" s="94"/>
      <c r="YU50" s="94"/>
      <c r="YV50" s="94"/>
      <c r="YW50" s="94"/>
      <c r="YX50" s="94"/>
      <c r="YY50" s="94"/>
      <c r="YZ50" s="94"/>
      <c r="ZA50" s="94"/>
      <c r="ZB50" s="94"/>
      <c r="ZC50" s="94"/>
      <c r="ZD50" s="94"/>
      <c r="ZE50" s="94"/>
      <c r="ZF50" s="94"/>
      <c r="ZG50" s="94"/>
      <c r="ZH50" s="94"/>
      <c r="ZI50" s="94"/>
      <c r="ZJ50" s="94"/>
      <c r="ZK50" s="94"/>
      <c r="ZL50" s="94"/>
      <c r="ZM50" s="94"/>
      <c r="ZN50" s="94"/>
      <c r="ZO50" s="94"/>
      <c r="ZP50" s="94"/>
      <c r="ZQ50" s="94"/>
      <c r="ZR50" s="94"/>
      <c r="ZS50" s="94"/>
      <c r="ZT50" s="94"/>
      <c r="ZU50" s="94"/>
      <c r="ZV50" s="94"/>
      <c r="ZW50" s="94"/>
      <c r="ZX50" s="94"/>
      <c r="ZY50" s="94"/>
      <c r="ZZ50" s="94"/>
      <c r="AAA50" s="94"/>
      <c r="AAB50" s="94"/>
      <c r="AAC50" s="94"/>
      <c r="AAD50" s="94"/>
      <c r="AAE50" s="94"/>
      <c r="AAF50" s="94"/>
      <c r="AAG50" s="94"/>
      <c r="AAH50" s="94"/>
      <c r="AAI50" s="94"/>
      <c r="AAJ50" s="94"/>
      <c r="AAK50" s="94"/>
      <c r="AAL50" s="94"/>
      <c r="AAM50" s="94"/>
      <c r="AAN50" s="94"/>
      <c r="AAO50" s="94"/>
      <c r="AAP50" s="94"/>
      <c r="AAQ50" s="94"/>
      <c r="AAR50" s="94"/>
      <c r="AAS50" s="94"/>
      <c r="AAT50" s="94"/>
      <c r="AAU50" s="94"/>
      <c r="AAV50" s="94"/>
      <c r="AAW50" s="94"/>
      <c r="AAX50" s="94"/>
      <c r="AAY50" s="94"/>
      <c r="AAZ50" s="94"/>
      <c r="ABA50" s="94"/>
      <c r="ABB50" s="94"/>
      <c r="ABC50" s="94"/>
      <c r="ABD50" s="94"/>
      <c r="ABE50" s="94"/>
      <c r="ABF50" s="94"/>
      <c r="ABG50" s="94"/>
      <c r="ABH50" s="94"/>
      <c r="ABI50" s="94"/>
      <c r="ABJ50" s="94"/>
      <c r="ABK50" s="94"/>
      <c r="ABL50" s="94"/>
      <c r="ABM50" s="94"/>
      <c r="ABN50" s="94"/>
      <c r="ABO50" s="94"/>
      <c r="ABP50" s="94"/>
      <c r="ABQ50" s="94"/>
      <c r="ABR50" s="94"/>
      <c r="ABS50" s="94"/>
      <c r="ABT50" s="94"/>
      <c r="ABU50" s="94"/>
      <c r="ABV50" s="94"/>
      <c r="ABW50" s="94"/>
      <c r="ABX50" s="94"/>
      <c r="ABY50" s="94"/>
      <c r="ABZ50" s="94"/>
      <c r="ACA50" s="94"/>
      <c r="ACB50" s="94"/>
      <c r="ACC50" s="94"/>
      <c r="ACD50" s="94"/>
      <c r="ACE50" s="94"/>
      <c r="ACF50" s="94"/>
      <c r="ACG50" s="94"/>
      <c r="ACH50" s="94"/>
      <c r="ACI50" s="94"/>
      <c r="ACJ50" s="94"/>
      <c r="ACK50" s="94"/>
      <c r="ACL50" s="94"/>
      <c r="ACM50" s="94"/>
      <c r="ACN50" s="94"/>
      <c r="ACO50" s="94"/>
      <c r="ACP50" s="94"/>
      <c r="ACQ50" s="94"/>
      <c r="ACR50" s="94"/>
      <c r="ACS50" s="94"/>
      <c r="ACT50" s="94"/>
      <c r="ACU50" s="94"/>
      <c r="ACV50" s="94"/>
      <c r="ACW50" s="94"/>
      <c r="ACX50" s="94"/>
      <c r="ACY50" s="94"/>
      <c r="ACZ50" s="94"/>
      <c r="ADA50" s="94"/>
      <c r="ADB50" s="94"/>
      <c r="ADC50" s="94"/>
      <c r="ADD50" s="94"/>
      <c r="ADE50" s="94"/>
      <c r="ADF50" s="94"/>
      <c r="ADG50" s="94"/>
      <c r="ADH50" s="94"/>
      <c r="ADI50" s="94"/>
      <c r="ADJ50" s="94"/>
      <c r="ADK50" s="94"/>
      <c r="ADL50" s="94"/>
      <c r="ADM50" s="94"/>
      <c r="ADN50" s="94"/>
      <c r="ADO50" s="94"/>
      <c r="ADP50" s="94"/>
      <c r="ADQ50" s="94"/>
      <c r="ADR50" s="94"/>
      <c r="ADS50" s="94"/>
      <c r="ADT50" s="94"/>
      <c r="ADU50" s="94"/>
      <c r="ADV50" s="94"/>
      <c r="ADW50" s="94"/>
      <c r="ADX50" s="94"/>
      <c r="ADY50" s="94"/>
      <c r="ADZ50" s="94"/>
      <c r="AEA50" s="94"/>
      <c r="AEB50" s="94"/>
      <c r="AEC50" s="94"/>
      <c r="AED50" s="94"/>
      <c r="AEE50" s="94"/>
      <c r="AEF50" s="94"/>
      <c r="AEG50" s="94"/>
      <c r="AEH50" s="94"/>
      <c r="AEI50" s="94"/>
      <c r="AEJ50" s="94"/>
      <c r="AEK50" s="94"/>
      <c r="AEL50" s="94"/>
      <c r="AEM50" s="94"/>
      <c r="AEN50" s="94"/>
      <c r="AEO50" s="94"/>
      <c r="AEP50" s="94"/>
      <c r="AEQ50" s="94"/>
      <c r="AER50" s="94"/>
      <c r="AES50" s="94"/>
      <c r="AET50" s="94"/>
      <c r="AEU50" s="94"/>
      <c r="AEV50" s="94"/>
      <c r="AEW50" s="94"/>
      <c r="AEX50" s="94"/>
      <c r="AEY50" s="94"/>
      <c r="AEZ50" s="94"/>
      <c r="AFA50" s="94"/>
      <c r="AFB50" s="94"/>
      <c r="AFC50" s="94"/>
      <c r="AFD50" s="94"/>
      <c r="AFE50" s="94"/>
      <c r="AFF50" s="94"/>
      <c r="AFG50" s="94"/>
      <c r="AFH50" s="94"/>
      <c r="AFI50" s="94"/>
      <c r="AFJ50" s="94"/>
      <c r="AFK50" s="94"/>
      <c r="AFL50" s="94"/>
      <c r="AFM50" s="94"/>
      <c r="AFN50" s="94"/>
      <c r="AFO50" s="94"/>
      <c r="AFP50" s="94"/>
      <c r="AFQ50" s="94"/>
      <c r="AFR50" s="94"/>
      <c r="AFS50" s="94"/>
      <c r="AFT50" s="94"/>
      <c r="AFU50" s="94"/>
      <c r="AFV50" s="94"/>
      <c r="AFW50" s="94"/>
      <c r="AFX50" s="94"/>
      <c r="AFY50" s="94"/>
      <c r="AFZ50" s="94"/>
      <c r="AGA50" s="94"/>
      <c r="AGB50" s="94"/>
      <c r="AGC50" s="94"/>
      <c r="AGD50" s="94"/>
      <c r="AGE50" s="94"/>
      <c r="AGF50" s="94"/>
      <c r="AGG50" s="94"/>
      <c r="AGH50" s="94"/>
      <c r="AGI50" s="94"/>
      <c r="AGJ50" s="94"/>
      <c r="AGK50" s="94"/>
      <c r="AGL50" s="94"/>
      <c r="AGM50" s="94"/>
      <c r="AGN50" s="94"/>
      <c r="AGO50" s="94"/>
      <c r="AGP50" s="94"/>
      <c r="AGQ50" s="94"/>
      <c r="AGR50" s="94"/>
      <c r="AGS50" s="94"/>
      <c r="AGT50" s="94"/>
      <c r="AGU50" s="94"/>
      <c r="AGV50" s="94"/>
      <c r="AGW50" s="94"/>
      <c r="AGX50" s="94"/>
      <c r="AGY50" s="94"/>
      <c r="AGZ50" s="94"/>
      <c r="AHA50" s="94"/>
      <c r="AHB50" s="94"/>
      <c r="AHC50" s="94"/>
      <c r="AHD50" s="94"/>
      <c r="AHE50" s="94"/>
      <c r="AHF50" s="94"/>
      <c r="AHG50" s="94"/>
      <c r="AHH50" s="94"/>
      <c r="AHI50" s="94"/>
      <c r="AHJ50" s="94"/>
      <c r="AHK50" s="94"/>
      <c r="AHL50" s="94"/>
      <c r="AHM50" s="94"/>
      <c r="AHN50" s="94"/>
      <c r="AHO50" s="94"/>
      <c r="AHP50" s="94"/>
      <c r="AHQ50" s="94"/>
      <c r="AHR50" s="94"/>
      <c r="AHS50" s="94"/>
      <c r="AHT50" s="94"/>
      <c r="AHU50" s="94"/>
      <c r="AHV50" s="94"/>
      <c r="AHW50" s="94"/>
      <c r="AHX50" s="94"/>
      <c r="AHY50" s="94"/>
      <c r="AHZ50" s="94"/>
      <c r="AIA50" s="94"/>
      <c r="AIB50" s="94"/>
      <c r="AIC50" s="94"/>
      <c r="AID50" s="94"/>
      <c r="AIE50" s="94"/>
      <c r="AIF50" s="94"/>
      <c r="AIG50" s="94"/>
      <c r="AIH50" s="94"/>
      <c r="AII50" s="94"/>
      <c r="AIJ50" s="94"/>
      <c r="AIK50" s="94"/>
      <c r="AIL50" s="94"/>
      <c r="AIM50" s="94"/>
      <c r="AIN50" s="94"/>
      <c r="AIO50" s="94"/>
      <c r="AIP50" s="94"/>
      <c r="AIQ50" s="94"/>
      <c r="AIR50" s="94"/>
      <c r="AIS50" s="94"/>
      <c r="AIT50" s="94"/>
      <c r="AIU50" s="94"/>
      <c r="AIV50" s="94"/>
      <c r="AIW50" s="94"/>
      <c r="AIX50" s="94"/>
      <c r="AIY50" s="94"/>
      <c r="AIZ50" s="94"/>
      <c r="AJA50" s="94"/>
      <c r="AJB50" s="94"/>
      <c r="AJC50" s="94"/>
      <c r="AJD50" s="94"/>
      <c r="AJE50" s="94"/>
      <c r="AJF50" s="94"/>
      <c r="AJG50" s="94"/>
      <c r="AJH50" s="94"/>
      <c r="AJI50" s="94"/>
      <c r="AJJ50" s="94"/>
      <c r="AJK50" s="94"/>
      <c r="AJL50" s="94"/>
      <c r="AJM50" s="94"/>
      <c r="AJN50" s="94"/>
      <c r="AJO50" s="94"/>
      <c r="AJP50" s="94"/>
      <c r="AJQ50" s="94"/>
      <c r="AJR50" s="94"/>
      <c r="AJS50" s="94"/>
      <c r="AJT50" s="94"/>
      <c r="AJU50" s="94"/>
      <c r="AJV50" s="94"/>
      <c r="AJW50" s="94"/>
      <c r="AJX50" s="94"/>
      <c r="AJY50" s="94"/>
      <c r="AJZ50" s="94"/>
      <c r="AKA50" s="94"/>
      <c r="AKB50" s="94"/>
      <c r="AKC50" s="94"/>
      <c r="AKD50" s="94"/>
      <c r="AKE50" s="94"/>
      <c r="AKF50" s="94"/>
      <c r="AKG50" s="94"/>
      <c r="AKH50" s="94"/>
    </row>
    <row r="51" customFormat="false" ht="12.75" hidden="false" customHeight="true" outlineLevel="0" collapsed="false">
      <c r="A51" s="100" t="s">
        <v>921</v>
      </c>
      <c r="B51" s="101" t="n">
        <v>1200</v>
      </c>
      <c r="C51" s="102" t="n">
        <f aca="false">VLOOKUP(B51,$L$3:$Q$1430,6,0)</f>
        <v>50</v>
      </c>
      <c r="D51" s="101" t="n">
        <v>1450</v>
      </c>
      <c r="E51" s="102" t="n">
        <f aca="false">VLOOKUP(D51,$L$3:$Q$1430,6,0)</f>
        <v>45</v>
      </c>
      <c r="J51" s="7"/>
      <c r="L51" s="7" t="n">
        <v>49</v>
      </c>
      <c r="M51" s="7" t="s">
        <v>922</v>
      </c>
      <c r="N51" s="7" t="s">
        <v>832</v>
      </c>
      <c r="O51" s="7" t="s">
        <v>833</v>
      </c>
      <c r="P51" s="7" t="n">
        <v>830</v>
      </c>
      <c r="Q51" s="93" t="n">
        <f aca="false">P51/100</f>
        <v>8.3</v>
      </c>
      <c r="R51" s="7" t="n">
        <v>19</v>
      </c>
      <c r="S51" s="7" t="n">
        <v>0</v>
      </c>
      <c r="T51" s="7" t="n">
        <v>0</v>
      </c>
      <c r="U51" s="7" t="n">
        <v>0</v>
      </c>
      <c r="V51" s="7" t="n">
        <v>0</v>
      </c>
      <c r="W51" s="7" t="n">
        <v>0</v>
      </c>
      <c r="X51" s="7" t="n">
        <v>1</v>
      </c>
      <c r="Y51" s="7" t="s">
        <v>834</v>
      </c>
      <c r="Z51" s="7" t="s">
        <v>835</v>
      </c>
      <c r="AA51" s="7" t="s">
        <v>836</v>
      </c>
      <c r="AB51" s="7" t="s">
        <v>837</v>
      </c>
      <c r="AC51" s="7" t="n">
        <v>0</v>
      </c>
      <c r="AD51" s="7" t="s">
        <v>838</v>
      </c>
      <c r="AE51" s="7" t="s">
        <v>836</v>
      </c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94"/>
      <c r="LZ51" s="94"/>
      <c r="MA51" s="94"/>
      <c r="MB51" s="94"/>
      <c r="MC51" s="94"/>
      <c r="MD51" s="94"/>
      <c r="ME51" s="94"/>
      <c r="MF51" s="94"/>
      <c r="MG51" s="94"/>
      <c r="MH51" s="94"/>
      <c r="MI51" s="94"/>
      <c r="MJ51" s="94"/>
      <c r="MK51" s="94"/>
      <c r="ML51" s="94"/>
      <c r="MM51" s="94"/>
      <c r="MN51" s="94"/>
      <c r="MO51" s="94"/>
      <c r="MP51" s="94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  <c r="OC51" s="94"/>
      <c r="OD51" s="94"/>
      <c r="OE51" s="94"/>
      <c r="OF51" s="94"/>
      <c r="OG51" s="94"/>
      <c r="OH51" s="94"/>
      <c r="OI51" s="94"/>
      <c r="OJ51" s="94"/>
      <c r="OK51" s="94"/>
      <c r="OL51" s="94"/>
      <c r="OM51" s="94"/>
      <c r="ON51" s="94"/>
      <c r="OO51" s="94"/>
      <c r="OP51" s="94"/>
      <c r="OQ51" s="94"/>
      <c r="OR51" s="94"/>
      <c r="OS51" s="94"/>
      <c r="OT51" s="94"/>
      <c r="OU51" s="94"/>
      <c r="OV51" s="94"/>
      <c r="OW51" s="94"/>
      <c r="OX51" s="94"/>
      <c r="OY51" s="94"/>
      <c r="OZ51" s="94"/>
      <c r="PA51" s="94"/>
      <c r="PB51" s="94"/>
      <c r="PC51" s="94"/>
      <c r="PD51" s="94"/>
      <c r="PE51" s="94"/>
      <c r="PF51" s="94"/>
      <c r="PG51" s="94"/>
      <c r="PH51" s="94"/>
      <c r="PI51" s="94"/>
      <c r="PJ51" s="94"/>
      <c r="PK51" s="94"/>
      <c r="PL51" s="94"/>
      <c r="PM51" s="94"/>
      <c r="PN51" s="94"/>
      <c r="PO51" s="94"/>
      <c r="PP51" s="94"/>
      <c r="PQ51" s="94"/>
      <c r="PR51" s="94"/>
      <c r="PS51" s="94"/>
      <c r="PT51" s="94"/>
      <c r="PU51" s="94"/>
      <c r="PV51" s="94"/>
      <c r="PW51" s="94"/>
      <c r="PX51" s="94"/>
      <c r="PY51" s="94"/>
      <c r="PZ51" s="94"/>
      <c r="QA51" s="94"/>
      <c r="QB51" s="94"/>
      <c r="QC51" s="94"/>
      <c r="QD51" s="94"/>
      <c r="QE51" s="94"/>
      <c r="QF51" s="94"/>
      <c r="QG51" s="94"/>
      <c r="QH51" s="94"/>
      <c r="QI51" s="94"/>
      <c r="QJ51" s="94"/>
      <c r="QK51" s="94"/>
      <c r="QL51" s="94"/>
      <c r="QM51" s="94"/>
      <c r="QN51" s="94"/>
      <c r="QO51" s="94"/>
      <c r="QP51" s="94"/>
      <c r="QQ51" s="94"/>
      <c r="QR51" s="94"/>
      <c r="QS51" s="94"/>
      <c r="QT51" s="94"/>
      <c r="QU51" s="94"/>
      <c r="QV51" s="94"/>
      <c r="QW51" s="94"/>
      <c r="QX51" s="94"/>
      <c r="QY51" s="94"/>
      <c r="QZ51" s="94"/>
      <c r="RA51" s="94"/>
      <c r="RB51" s="94"/>
      <c r="RC51" s="94"/>
      <c r="RD51" s="94"/>
      <c r="RE51" s="94"/>
      <c r="RF51" s="94"/>
      <c r="RG51" s="94"/>
      <c r="RH51" s="94"/>
      <c r="RI51" s="94"/>
      <c r="RJ51" s="94"/>
      <c r="RK51" s="94"/>
      <c r="RL51" s="94"/>
      <c r="RM51" s="94"/>
      <c r="RN51" s="94"/>
      <c r="RO51" s="94"/>
      <c r="RP51" s="94"/>
      <c r="RQ51" s="94"/>
      <c r="RR51" s="94"/>
      <c r="RS51" s="94"/>
      <c r="RT51" s="94"/>
      <c r="RU51" s="94"/>
      <c r="RV51" s="94"/>
      <c r="RW51" s="94"/>
      <c r="RX51" s="94"/>
      <c r="RY51" s="94"/>
      <c r="RZ51" s="94"/>
      <c r="SA51" s="94"/>
      <c r="SB51" s="94"/>
      <c r="SC51" s="94"/>
      <c r="SD51" s="94"/>
      <c r="SE51" s="94"/>
      <c r="SF51" s="94"/>
      <c r="SG51" s="94"/>
      <c r="SH51" s="94"/>
      <c r="SI51" s="94"/>
      <c r="SJ51" s="94"/>
      <c r="SK51" s="94"/>
      <c r="SL51" s="94"/>
      <c r="SM51" s="94"/>
      <c r="SN51" s="94"/>
      <c r="SO51" s="94"/>
      <c r="SP51" s="94"/>
      <c r="SQ51" s="94"/>
      <c r="SR51" s="94"/>
      <c r="SS51" s="94"/>
      <c r="ST51" s="94"/>
      <c r="SU51" s="94"/>
      <c r="SV51" s="94"/>
      <c r="SW51" s="94"/>
      <c r="SX51" s="94"/>
      <c r="SY51" s="94"/>
      <c r="SZ51" s="94"/>
      <c r="TA51" s="94"/>
      <c r="TB51" s="94"/>
      <c r="TC51" s="94"/>
      <c r="TD51" s="94"/>
      <c r="TE51" s="94"/>
      <c r="TF51" s="94"/>
      <c r="TG51" s="94"/>
      <c r="TH51" s="94"/>
      <c r="TI51" s="94"/>
      <c r="TJ51" s="94"/>
      <c r="TK51" s="94"/>
      <c r="TL51" s="94"/>
      <c r="TM51" s="94"/>
      <c r="TN51" s="94"/>
      <c r="TO51" s="94"/>
      <c r="TP51" s="94"/>
      <c r="TQ51" s="94"/>
      <c r="TR51" s="94"/>
      <c r="TS51" s="94"/>
      <c r="TT51" s="94"/>
      <c r="TU51" s="94"/>
      <c r="TV51" s="94"/>
      <c r="TW51" s="94"/>
      <c r="TX51" s="94"/>
      <c r="TY51" s="94"/>
      <c r="TZ51" s="94"/>
      <c r="UA51" s="94"/>
      <c r="UB51" s="94"/>
      <c r="UC51" s="94"/>
      <c r="UD51" s="94"/>
      <c r="UE51" s="94"/>
      <c r="UF51" s="94"/>
      <c r="UG51" s="94"/>
      <c r="UH51" s="94"/>
      <c r="UI51" s="94"/>
      <c r="UJ51" s="94"/>
      <c r="UK51" s="94"/>
      <c r="UL51" s="94"/>
      <c r="UM51" s="94"/>
      <c r="UN51" s="94"/>
      <c r="UO51" s="94"/>
      <c r="UP51" s="94"/>
      <c r="UQ51" s="94"/>
      <c r="UR51" s="94"/>
      <c r="US51" s="94"/>
      <c r="UT51" s="94"/>
      <c r="UU51" s="94"/>
      <c r="UV51" s="94"/>
      <c r="UW51" s="94"/>
      <c r="UX51" s="94"/>
      <c r="UY51" s="94"/>
      <c r="UZ51" s="94"/>
      <c r="VA51" s="94"/>
      <c r="VB51" s="94"/>
      <c r="VC51" s="94"/>
      <c r="VD51" s="94"/>
      <c r="VE51" s="94"/>
      <c r="VF51" s="94"/>
      <c r="VG51" s="94"/>
      <c r="VH51" s="94"/>
      <c r="VI51" s="94"/>
      <c r="VJ51" s="94"/>
      <c r="VK51" s="94"/>
      <c r="VL51" s="94"/>
      <c r="VM51" s="94"/>
      <c r="VN51" s="94"/>
      <c r="VO51" s="94"/>
      <c r="VP51" s="94"/>
      <c r="VQ51" s="94"/>
      <c r="VR51" s="94"/>
      <c r="VS51" s="94"/>
      <c r="VT51" s="94"/>
      <c r="VU51" s="94"/>
      <c r="VV51" s="94"/>
      <c r="VW51" s="94"/>
      <c r="VX51" s="94"/>
      <c r="VY51" s="94"/>
      <c r="VZ51" s="94"/>
      <c r="WA51" s="94"/>
      <c r="WB51" s="94"/>
      <c r="WC51" s="94"/>
      <c r="WD51" s="94"/>
      <c r="WE51" s="94"/>
      <c r="WF51" s="94"/>
      <c r="WG51" s="94"/>
      <c r="WH51" s="94"/>
      <c r="WI51" s="94"/>
      <c r="WJ51" s="94"/>
      <c r="WK51" s="94"/>
      <c r="WL51" s="94"/>
      <c r="WM51" s="94"/>
      <c r="WN51" s="94"/>
      <c r="WO51" s="94"/>
      <c r="WP51" s="94"/>
      <c r="WQ51" s="94"/>
      <c r="WR51" s="94"/>
      <c r="WS51" s="94"/>
      <c r="WT51" s="94"/>
      <c r="WU51" s="94"/>
      <c r="WV51" s="94"/>
      <c r="WW51" s="94"/>
      <c r="WX51" s="94"/>
      <c r="WY51" s="94"/>
      <c r="WZ51" s="94"/>
      <c r="XA51" s="94"/>
      <c r="XB51" s="94"/>
      <c r="XC51" s="94"/>
      <c r="XD51" s="94"/>
      <c r="XE51" s="94"/>
      <c r="XF51" s="94"/>
      <c r="XG51" s="94"/>
      <c r="XH51" s="94"/>
      <c r="XI51" s="94"/>
      <c r="XJ51" s="94"/>
      <c r="XK51" s="94"/>
      <c r="XL51" s="94"/>
      <c r="XM51" s="94"/>
      <c r="XN51" s="94"/>
      <c r="XO51" s="94"/>
      <c r="XP51" s="94"/>
      <c r="XQ51" s="94"/>
      <c r="XR51" s="94"/>
      <c r="XS51" s="94"/>
      <c r="XT51" s="94"/>
      <c r="XU51" s="94"/>
      <c r="XV51" s="94"/>
      <c r="XW51" s="94"/>
      <c r="XX51" s="94"/>
      <c r="XY51" s="94"/>
      <c r="XZ51" s="94"/>
      <c r="YA51" s="94"/>
      <c r="YB51" s="94"/>
      <c r="YC51" s="94"/>
      <c r="YD51" s="94"/>
      <c r="YE51" s="94"/>
      <c r="YF51" s="94"/>
      <c r="YG51" s="94"/>
      <c r="YH51" s="94"/>
      <c r="YI51" s="94"/>
      <c r="YJ51" s="94"/>
      <c r="YK51" s="94"/>
      <c r="YL51" s="94"/>
      <c r="YM51" s="94"/>
      <c r="YN51" s="94"/>
      <c r="YO51" s="94"/>
      <c r="YP51" s="94"/>
      <c r="YQ51" s="94"/>
      <c r="YR51" s="94"/>
      <c r="YS51" s="94"/>
      <c r="YT51" s="94"/>
      <c r="YU51" s="94"/>
      <c r="YV51" s="94"/>
      <c r="YW51" s="94"/>
      <c r="YX51" s="94"/>
      <c r="YY51" s="94"/>
      <c r="YZ51" s="94"/>
      <c r="ZA51" s="94"/>
      <c r="ZB51" s="94"/>
      <c r="ZC51" s="94"/>
      <c r="ZD51" s="94"/>
      <c r="ZE51" s="94"/>
      <c r="ZF51" s="94"/>
      <c r="ZG51" s="94"/>
      <c r="ZH51" s="94"/>
      <c r="ZI51" s="94"/>
      <c r="ZJ51" s="94"/>
      <c r="ZK51" s="94"/>
      <c r="ZL51" s="94"/>
      <c r="ZM51" s="94"/>
      <c r="ZN51" s="94"/>
      <c r="ZO51" s="94"/>
      <c r="ZP51" s="94"/>
      <c r="ZQ51" s="94"/>
      <c r="ZR51" s="94"/>
      <c r="ZS51" s="94"/>
      <c r="ZT51" s="94"/>
      <c r="ZU51" s="94"/>
      <c r="ZV51" s="94"/>
      <c r="ZW51" s="94"/>
      <c r="ZX51" s="94"/>
      <c r="ZY51" s="94"/>
      <c r="ZZ51" s="94"/>
      <c r="AAA51" s="94"/>
      <c r="AAB51" s="94"/>
      <c r="AAC51" s="94"/>
      <c r="AAD51" s="94"/>
      <c r="AAE51" s="94"/>
      <c r="AAF51" s="94"/>
      <c r="AAG51" s="94"/>
      <c r="AAH51" s="94"/>
      <c r="AAI51" s="94"/>
      <c r="AAJ51" s="94"/>
      <c r="AAK51" s="94"/>
      <c r="AAL51" s="94"/>
      <c r="AAM51" s="94"/>
      <c r="AAN51" s="94"/>
      <c r="AAO51" s="94"/>
      <c r="AAP51" s="94"/>
      <c r="AAQ51" s="94"/>
      <c r="AAR51" s="94"/>
      <c r="AAS51" s="94"/>
      <c r="AAT51" s="94"/>
      <c r="AAU51" s="94"/>
      <c r="AAV51" s="94"/>
      <c r="AAW51" s="94"/>
      <c r="AAX51" s="94"/>
      <c r="AAY51" s="94"/>
      <c r="AAZ51" s="94"/>
      <c r="ABA51" s="94"/>
      <c r="ABB51" s="94"/>
      <c r="ABC51" s="94"/>
      <c r="ABD51" s="94"/>
      <c r="ABE51" s="94"/>
      <c r="ABF51" s="94"/>
      <c r="ABG51" s="94"/>
      <c r="ABH51" s="94"/>
      <c r="ABI51" s="94"/>
      <c r="ABJ51" s="94"/>
      <c r="ABK51" s="94"/>
      <c r="ABL51" s="94"/>
      <c r="ABM51" s="94"/>
      <c r="ABN51" s="94"/>
      <c r="ABO51" s="94"/>
      <c r="ABP51" s="94"/>
      <c r="ABQ51" s="94"/>
      <c r="ABR51" s="94"/>
      <c r="ABS51" s="94"/>
      <c r="ABT51" s="94"/>
      <c r="ABU51" s="94"/>
      <c r="ABV51" s="94"/>
      <c r="ABW51" s="94"/>
      <c r="ABX51" s="94"/>
      <c r="ABY51" s="94"/>
      <c r="ABZ51" s="94"/>
      <c r="ACA51" s="94"/>
      <c r="ACB51" s="94"/>
      <c r="ACC51" s="94"/>
      <c r="ACD51" s="94"/>
      <c r="ACE51" s="94"/>
      <c r="ACF51" s="94"/>
      <c r="ACG51" s="94"/>
      <c r="ACH51" s="94"/>
      <c r="ACI51" s="94"/>
      <c r="ACJ51" s="94"/>
      <c r="ACK51" s="94"/>
      <c r="ACL51" s="94"/>
      <c r="ACM51" s="94"/>
      <c r="ACN51" s="94"/>
      <c r="ACO51" s="94"/>
      <c r="ACP51" s="94"/>
      <c r="ACQ51" s="94"/>
      <c r="ACR51" s="94"/>
      <c r="ACS51" s="94"/>
      <c r="ACT51" s="94"/>
      <c r="ACU51" s="94"/>
      <c r="ACV51" s="94"/>
      <c r="ACW51" s="94"/>
      <c r="ACX51" s="94"/>
      <c r="ACY51" s="94"/>
      <c r="ACZ51" s="94"/>
      <c r="ADA51" s="94"/>
      <c r="ADB51" s="94"/>
      <c r="ADC51" s="94"/>
      <c r="ADD51" s="94"/>
      <c r="ADE51" s="94"/>
      <c r="ADF51" s="94"/>
      <c r="ADG51" s="94"/>
      <c r="ADH51" s="94"/>
      <c r="ADI51" s="94"/>
      <c r="ADJ51" s="94"/>
      <c r="ADK51" s="94"/>
      <c r="ADL51" s="94"/>
      <c r="ADM51" s="94"/>
      <c r="ADN51" s="94"/>
      <c r="ADO51" s="94"/>
      <c r="ADP51" s="94"/>
      <c r="ADQ51" s="94"/>
      <c r="ADR51" s="94"/>
      <c r="ADS51" s="94"/>
      <c r="ADT51" s="94"/>
      <c r="ADU51" s="94"/>
      <c r="ADV51" s="94"/>
      <c r="ADW51" s="94"/>
      <c r="ADX51" s="94"/>
      <c r="ADY51" s="94"/>
      <c r="ADZ51" s="94"/>
      <c r="AEA51" s="94"/>
      <c r="AEB51" s="94"/>
      <c r="AEC51" s="94"/>
      <c r="AED51" s="94"/>
      <c r="AEE51" s="94"/>
      <c r="AEF51" s="94"/>
      <c r="AEG51" s="94"/>
      <c r="AEH51" s="94"/>
      <c r="AEI51" s="94"/>
      <c r="AEJ51" s="94"/>
      <c r="AEK51" s="94"/>
      <c r="AEL51" s="94"/>
      <c r="AEM51" s="94"/>
      <c r="AEN51" s="94"/>
      <c r="AEO51" s="94"/>
      <c r="AEP51" s="94"/>
      <c r="AEQ51" s="94"/>
      <c r="AER51" s="94"/>
      <c r="AES51" s="94"/>
      <c r="AET51" s="94"/>
      <c r="AEU51" s="94"/>
      <c r="AEV51" s="94"/>
      <c r="AEW51" s="94"/>
      <c r="AEX51" s="94"/>
      <c r="AEY51" s="94"/>
      <c r="AEZ51" s="94"/>
      <c r="AFA51" s="94"/>
      <c r="AFB51" s="94"/>
      <c r="AFC51" s="94"/>
      <c r="AFD51" s="94"/>
      <c r="AFE51" s="94"/>
      <c r="AFF51" s="94"/>
      <c r="AFG51" s="94"/>
      <c r="AFH51" s="94"/>
      <c r="AFI51" s="94"/>
      <c r="AFJ51" s="94"/>
      <c r="AFK51" s="94"/>
      <c r="AFL51" s="94"/>
      <c r="AFM51" s="94"/>
      <c r="AFN51" s="94"/>
      <c r="AFO51" s="94"/>
      <c r="AFP51" s="94"/>
      <c r="AFQ51" s="94"/>
      <c r="AFR51" s="94"/>
      <c r="AFS51" s="94"/>
      <c r="AFT51" s="94"/>
      <c r="AFU51" s="94"/>
      <c r="AFV51" s="94"/>
      <c r="AFW51" s="94"/>
      <c r="AFX51" s="94"/>
      <c r="AFY51" s="94"/>
      <c r="AFZ51" s="94"/>
      <c r="AGA51" s="94"/>
      <c r="AGB51" s="94"/>
      <c r="AGC51" s="94"/>
      <c r="AGD51" s="94"/>
      <c r="AGE51" s="94"/>
      <c r="AGF51" s="94"/>
      <c r="AGG51" s="94"/>
      <c r="AGH51" s="94"/>
      <c r="AGI51" s="94"/>
      <c r="AGJ51" s="94"/>
      <c r="AGK51" s="94"/>
      <c r="AGL51" s="94"/>
      <c r="AGM51" s="94"/>
      <c r="AGN51" s="94"/>
      <c r="AGO51" s="94"/>
      <c r="AGP51" s="94"/>
      <c r="AGQ51" s="94"/>
      <c r="AGR51" s="94"/>
      <c r="AGS51" s="94"/>
      <c r="AGT51" s="94"/>
      <c r="AGU51" s="94"/>
      <c r="AGV51" s="94"/>
      <c r="AGW51" s="94"/>
      <c r="AGX51" s="94"/>
      <c r="AGY51" s="94"/>
      <c r="AGZ51" s="94"/>
      <c r="AHA51" s="94"/>
      <c r="AHB51" s="94"/>
      <c r="AHC51" s="94"/>
      <c r="AHD51" s="94"/>
      <c r="AHE51" s="94"/>
      <c r="AHF51" s="94"/>
      <c r="AHG51" s="94"/>
      <c r="AHH51" s="94"/>
      <c r="AHI51" s="94"/>
      <c r="AHJ51" s="94"/>
      <c r="AHK51" s="94"/>
      <c r="AHL51" s="94"/>
      <c r="AHM51" s="94"/>
      <c r="AHN51" s="94"/>
      <c r="AHO51" s="94"/>
      <c r="AHP51" s="94"/>
      <c r="AHQ51" s="94"/>
      <c r="AHR51" s="94"/>
      <c r="AHS51" s="94"/>
      <c r="AHT51" s="94"/>
      <c r="AHU51" s="94"/>
      <c r="AHV51" s="94"/>
      <c r="AHW51" s="94"/>
      <c r="AHX51" s="94"/>
      <c r="AHY51" s="94"/>
      <c r="AHZ51" s="94"/>
      <c r="AIA51" s="94"/>
      <c r="AIB51" s="94"/>
      <c r="AIC51" s="94"/>
      <c r="AID51" s="94"/>
      <c r="AIE51" s="94"/>
      <c r="AIF51" s="94"/>
      <c r="AIG51" s="94"/>
      <c r="AIH51" s="94"/>
      <c r="AII51" s="94"/>
      <c r="AIJ51" s="94"/>
      <c r="AIK51" s="94"/>
      <c r="AIL51" s="94"/>
      <c r="AIM51" s="94"/>
      <c r="AIN51" s="94"/>
      <c r="AIO51" s="94"/>
      <c r="AIP51" s="94"/>
      <c r="AIQ51" s="94"/>
      <c r="AIR51" s="94"/>
      <c r="AIS51" s="94"/>
      <c r="AIT51" s="94"/>
      <c r="AIU51" s="94"/>
      <c r="AIV51" s="94"/>
      <c r="AIW51" s="94"/>
      <c r="AIX51" s="94"/>
      <c r="AIY51" s="94"/>
      <c r="AIZ51" s="94"/>
      <c r="AJA51" s="94"/>
      <c r="AJB51" s="94"/>
      <c r="AJC51" s="94"/>
      <c r="AJD51" s="94"/>
      <c r="AJE51" s="94"/>
      <c r="AJF51" s="94"/>
      <c r="AJG51" s="94"/>
      <c r="AJH51" s="94"/>
      <c r="AJI51" s="94"/>
      <c r="AJJ51" s="94"/>
      <c r="AJK51" s="94"/>
      <c r="AJL51" s="94"/>
      <c r="AJM51" s="94"/>
      <c r="AJN51" s="94"/>
      <c r="AJO51" s="94"/>
      <c r="AJP51" s="94"/>
      <c r="AJQ51" s="94"/>
      <c r="AJR51" s="94"/>
      <c r="AJS51" s="94"/>
      <c r="AJT51" s="94"/>
      <c r="AJU51" s="94"/>
      <c r="AJV51" s="94"/>
      <c r="AJW51" s="94"/>
      <c r="AJX51" s="94"/>
      <c r="AJY51" s="94"/>
      <c r="AJZ51" s="94"/>
      <c r="AKA51" s="94"/>
      <c r="AKB51" s="94"/>
      <c r="AKC51" s="94"/>
      <c r="AKD51" s="94"/>
      <c r="AKE51" s="94"/>
      <c r="AKF51" s="94"/>
      <c r="AKG51" s="94"/>
      <c r="AKH51" s="94"/>
    </row>
    <row r="52" customFormat="false" ht="12.75" hidden="false" customHeight="true" outlineLevel="0" collapsed="false">
      <c r="A52" s="94"/>
      <c r="B52" s="106"/>
      <c r="C52" s="107"/>
      <c r="D52" s="106"/>
      <c r="E52" s="107"/>
      <c r="J52" s="7"/>
      <c r="L52" s="7" t="n">
        <v>50</v>
      </c>
      <c r="M52" s="7" t="s">
        <v>923</v>
      </c>
      <c r="N52" s="7" t="s">
        <v>832</v>
      </c>
      <c r="O52" s="7" t="s">
        <v>833</v>
      </c>
      <c r="P52" s="7" t="n">
        <v>250</v>
      </c>
      <c r="Q52" s="93" t="n">
        <f aca="false">P52/100</f>
        <v>2.5</v>
      </c>
      <c r="R52" s="7" t="n">
        <v>13</v>
      </c>
      <c r="S52" s="7" t="n">
        <v>0</v>
      </c>
      <c r="T52" s="7" t="n">
        <v>0</v>
      </c>
      <c r="U52" s="7" t="n">
        <v>0</v>
      </c>
      <c r="V52" s="7" t="n">
        <v>0</v>
      </c>
      <c r="W52" s="7" t="n">
        <v>0</v>
      </c>
      <c r="X52" s="7" t="n">
        <v>3</v>
      </c>
      <c r="Y52" s="7" t="s">
        <v>834</v>
      </c>
      <c r="Z52" s="7" t="s">
        <v>835</v>
      </c>
      <c r="AA52" s="7" t="s">
        <v>836</v>
      </c>
      <c r="AB52" s="7" t="s">
        <v>837</v>
      </c>
      <c r="AC52" s="7" t="n">
        <v>0</v>
      </c>
      <c r="AD52" s="7" t="s">
        <v>838</v>
      </c>
      <c r="AE52" s="7" t="s">
        <v>836</v>
      </c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/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94"/>
      <c r="MU52" s="94"/>
      <c r="MV52" s="94"/>
      <c r="MW52" s="94"/>
      <c r="MX52" s="94"/>
      <c r="MY52" s="94"/>
      <c r="MZ52" s="94"/>
      <c r="NA52" s="94"/>
      <c r="NB52" s="94"/>
      <c r="NC52" s="94"/>
      <c r="ND52" s="94"/>
      <c r="NE52" s="94"/>
      <c r="NF52" s="94"/>
      <c r="NG52" s="94"/>
      <c r="NH52" s="94"/>
      <c r="NI52" s="94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4"/>
      <c r="NY52" s="94"/>
      <c r="NZ52" s="94"/>
      <c r="OA52" s="94"/>
      <c r="OB52" s="94"/>
      <c r="OC52" s="94"/>
      <c r="OD52" s="94"/>
      <c r="OE52" s="94"/>
      <c r="OF52" s="94"/>
      <c r="OG52" s="94"/>
      <c r="OH52" s="94"/>
      <c r="OI52" s="94"/>
      <c r="OJ52" s="94"/>
      <c r="OK52" s="94"/>
      <c r="OL52" s="94"/>
      <c r="OM52" s="94"/>
      <c r="ON52" s="94"/>
      <c r="OO52" s="94"/>
      <c r="OP52" s="94"/>
      <c r="OQ52" s="94"/>
      <c r="OR52" s="94"/>
      <c r="OS52" s="94"/>
      <c r="OT52" s="94"/>
      <c r="OU52" s="94"/>
      <c r="OV52" s="94"/>
      <c r="OW52" s="94"/>
      <c r="OX52" s="94"/>
      <c r="OY52" s="94"/>
      <c r="OZ52" s="94"/>
      <c r="PA52" s="94"/>
      <c r="PB52" s="94"/>
      <c r="PC52" s="94"/>
      <c r="PD52" s="94"/>
      <c r="PE52" s="94"/>
      <c r="PF52" s="94"/>
      <c r="PG52" s="94"/>
      <c r="PH52" s="94"/>
      <c r="PI52" s="94"/>
      <c r="PJ52" s="94"/>
      <c r="PK52" s="94"/>
      <c r="PL52" s="94"/>
      <c r="PM52" s="94"/>
      <c r="PN52" s="94"/>
      <c r="PO52" s="94"/>
      <c r="PP52" s="94"/>
      <c r="PQ52" s="94"/>
      <c r="PR52" s="94"/>
      <c r="PS52" s="94"/>
      <c r="PT52" s="94"/>
      <c r="PU52" s="94"/>
      <c r="PV52" s="94"/>
      <c r="PW52" s="94"/>
      <c r="PX52" s="94"/>
      <c r="PY52" s="94"/>
      <c r="PZ52" s="94"/>
      <c r="QA52" s="94"/>
      <c r="QB52" s="94"/>
      <c r="QC52" s="94"/>
      <c r="QD52" s="94"/>
      <c r="QE52" s="94"/>
      <c r="QF52" s="94"/>
      <c r="QG52" s="94"/>
      <c r="QH52" s="94"/>
      <c r="QI52" s="94"/>
      <c r="QJ52" s="94"/>
      <c r="QK52" s="94"/>
      <c r="QL52" s="94"/>
      <c r="QM52" s="94"/>
      <c r="QN52" s="94"/>
      <c r="QO52" s="94"/>
      <c r="QP52" s="94"/>
      <c r="QQ52" s="94"/>
      <c r="QR52" s="94"/>
      <c r="QS52" s="94"/>
      <c r="QT52" s="94"/>
      <c r="QU52" s="94"/>
      <c r="QV52" s="94"/>
      <c r="QW52" s="94"/>
      <c r="QX52" s="94"/>
      <c r="QY52" s="94"/>
      <c r="QZ52" s="94"/>
      <c r="RA52" s="94"/>
      <c r="RB52" s="94"/>
      <c r="RC52" s="94"/>
      <c r="RD52" s="94"/>
      <c r="RE52" s="94"/>
      <c r="RF52" s="94"/>
      <c r="RG52" s="94"/>
      <c r="RH52" s="94"/>
      <c r="RI52" s="94"/>
      <c r="RJ52" s="94"/>
      <c r="RK52" s="94"/>
      <c r="RL52" s="94"/>
      <c r="RM52" s="94"/>
      <c r="RN52" s="94"/>
      <c r="RO52" s="94"/>
      <c r="RP52" s="94"/>
      <c r="RQ52" s="94"/>
      <c r="RR52" s="94"/>
      <c r="RS52" s="94"/>
      <c r="RT52" s="94"/>
      <c r="RU52" s="94"/>
      <c r="RV52" s="94"/>
      <c r="RW52" s="94"/>
      <c r="RX52" s="94"/>
      <c r="RY52" s="94"/>
      <c r="RZ52" s="94"/>
      <c r="SA52" s="94"/>
      <c r="SB52" s="94"/>
      <c r="SC52" s="94"/>
      <c r="SD52" s="94"/>
      <c r="SE52" s="94"/>
      <c r="SF52" s="94"/>
      <c r="SG52" s="94"/>
      <c r="SH52" s="94"/>
      <c r="SI52" s="94"/>
      <c r="SJ52" s="94"/>
      <c r="SK52" s="94"/>
      <c r="SL52" s="94"/>
      <c r="SM52" s="94"/>
      <c r="SN52" s="94"/>
      <c r="SO52" s="94"/>
      <c r="SP52" s="94"/>
      <c r="SQ52" s="94"/>
      <c r="SR52" s="94"/>
      <c r="SS52" s="94"/>
      <c r="ST52" s="94"/>
      <c r="SU52" s="94"/>
      <c r="SV52" s="94"/>
      <c r="SW52" s="94"/>
      <c r="SX52" s="94"/>
      <c r="SY52" s="94"/>
      <c r="SZ52" s="94"/>
      <c r="TA52" s="94"/>
      <c r="TB52" s="94"/>
      <c r="TC52" s="94"/>
      <c r="TD52" s="94"/>
      <c r="TE52" s="94"/>
      <c r="TF52" s="94"/>
      <c r="TG52" s="94"/>
      <c r="TH52" s="94"/>
      <c r="TI52" s="94"/>
      <c r="TJ52" s="94"/>
      <c r="TK52" s="94"/>
      <c r="TL52" s="94"/>
      <c r="TM52" s="94"/>
      <c r="TN52" s="94"/>
      <c r="TO52" s="94"/>
      <c r="TP52" s="94"/>
      <c r="TQ52" s="94"/>
      <c r="TR52" s="94"/>
      <c r="TS52" s="94"/>
      <c r="TT52" s="94"/>
      <c r="TU52" s="94"/>
      <c r="TV52" s="94"/>
      <c r="TW52" s="94"/>
      <c r="TX52" s="94"/>
      <c r="TY52" s="94"/>
      <c r="TZ52" s="94"/>
      <c r="UA52" s="94"/>
      <c r="UB52" s="94"/>
      <c r="UC52" s="94"/>
      <c r="UD52" s="94"/>
      <c r="UE52" s="94"/>
      <c r="UF52" s="94"/>
      <c r="UG52" s="94"/>
      <c r="UH52" s="94"/>
      <c r="UI52" s="94"/>
      <c r="UJ52" s="94"/>
      <c r="UK52" s="94"/>
      <c r="UL52" s="94"/>
      <c r="UM52" s="94"/>
      <c r="UN52" s="94"/>
      <c r="UO52" s="94"/>
      <c r="UP52" s="94"/>
      <c r="UQ52" s="94"/>
      <c r="UR52" s="94"/>
      <c r="US52" s="94"/>
      <c r="UT52" s="94"/>
      <c r="UU52" s="94"/>
      <c r="UV52" s="94"/>
      <c r="UW52" s="94"/>
      <c r="UX52" s="94"/>
      <c r="UY52" s="94"/>
      <c r="UZ52" s="94"/>
      <c r="VA52" s="94"/>
      <c r="VB52" s="94"/>
      <c r="VC52" s="94"/>
      <c r="VD52" s="94"/>
      <c r="VE52" s="94"/>
      <c r="VF52" s="94"/>
      <c r="VG52" s="94"/>
      <c r="VH52" s="94"/>
      <c r="VI52" s="94"/>
      <c r="VJ52" s="94"/>
      <c r="VK52" s="94"/>
      <c r="VL52" s="94"/>
      <c r="VM52" s="94"/>
      <c r="VN52" s="94"/>
      <c r="VO52" s="94"/>
      <c r="VP52" s="94"/>
      <c r="VQ52" s="94"/>
      <c r="VR52" s="94"/>
      <c r="VS52" s="94"/>
      <c r="VT52" s="94"/>
      <c r="VU52" s="94"/>
      <c r="VV52" s="94"/>
      <c r="VW52" s="94"/>
      <c r="VX52" s="94"/>
      <c r="VY52" s="94"/>
      <c r="VZ52" s="94"/>
      <c r="WA52" s="94"/>
      <c r="WB52" s="94"/>
      <c r="WC52" s="94"/>
      <c r="WD52" s="94"/>
      <c r="WE52" s="94"/>
      <c r="WF52" s="94"/>
      <c r="WG52" s="94"/>
      <c r="WH52" s="94"/>
      <c r="WI52" s="94"/>
      <c r="WJ52" s="94"/>
      <c r="WK52" s="94"/>
      <c r="WL52" s="94"/>
      <c r="WM52" s="94"/>
      <c r="WN52" s="94"/>
      <c r="WO52" s="94"/>
      <c r="WP52" s="94"/>
      <c r="WQ52" s="94"/>
      <c r="WR52" s="94"/>
      <c r="WS52" s="94"/>
      <c r="WT52" s="94"/>
      <c r="WU52" s="94"/>
      <c r="WV52" s="94"/>
      <c r="WW52" s="94"/>
      <c r="WX52" s="94"/>
      <c r="WY52" s="94"/>
      <c r="WZ52" s="94"/>
      <c r="XA52" s="94"/>
      <c r="XB52" s="94"/>
      <c r="XC52" s="94"/>
      <c r="XD52" s="94"/>
      <c r="XE52" s="94"/>
      <c r="XF52" s="94"/>
      <c r="XG52" s="94"/>
      <c r="XH52" s="94"/>
      <c r="XI52" s="94"/>
      <c r="XJ52" s="94"/>
      <c r="XK52" s="94"/>
      <c r="XL52" s="94"/>
      <c r="XM52" s="94"/>
      <c r="XN52" s="94"/>
      <c r="XO52" s="94"/>
      <c r="XP52" s="94"/>
      <c r="XQ52" s="94"/>
      <c r="XR52" s="94"/>
      <c r="XS52" s="94"/>
      <c r="XT52" s="94"/>
      <c r="XU52" s="94"/>
      <c r="XV52" s="94"/>
      <c r="XW52" s="94"/>
      <c r="XX52" s="94"/>
      <c r="XY52" s="94"/>
      <c r="XZ52" s="94"/>
      <c r="YA52" s="94"/>
      <c r="YB52" s="94"/>
      <c r="YC52" s="94"/>
      <c r="YD52" s="94"/>
      <c r="YE52" s="94"/>
      <c r="YF52" s="94"/>
      <c r="YG52" s="94"/>
      <c r="YH52" s="94"/>
      <c r="YI52" s="94"/>
      <c r="YJ52" s="94"/>
      <c r="YK52" s="94"/>
      <c r="YL52" s="94"/>
      <c r="YM52" s="94"/>
      <c r="YN52" s="94"/>
      <c r="YO52" s="94"/>
      <c r="YP52" s="94"/>
      <c r="YQ52" s="94"/>
      <c r="YR52" s="94"/>
      <c r="YS52" s="94"/>
      <c r="YT52" s="94"/>
      <c r="YU52" s="94"/>
      <c r="YV52" s="94"/>
      <c r="YW52" s="94"/>
      <c r="YX52" s="94"/>
      <c r="YY52" s="94"/>
      <c r="YZ52" s="94"/>
      <c r="ZA52" s="94"/>
      <c r="ZB52" s="94"/>
      <c r="ZC52" s="94"/>
      <c r="ZD52" s="94"/>
      <c r="ZE52" s="94"/>
      <c r="ZF52" s="94"/>
      <c r="ZG52" s="94"/>
      <c r="ZH52" s="94"/>
      <c r="ZI52" s="94"/>
      <c r="ZJ52" s="94"/>
      <c r="ZK52" s="94"/>
      <c r="ZL52" s="94"/>
      <c r="ZM52" s="94"/>
      <c r="ZN52" s="94"/>
      <c r="ZO52" s="94"/>
      <c r="ZP52" s="94"/>
      <c r="ZQ52" s="94"/>
      <c r="ZR52" s="94"/>
      <c r="ZS52" s="94"/>
      <c r="ZT52" s="94"/>
      <c r="ZU52" s="94"/>
      <c r="ZV52" s="94"/>
      <c r="ZW52" s="94"/>
      <c r="ZX52" s="94"/>
      <c r="ZY52" s="94"/>
      <c r="ZZ52" s="94"/>
      <c r="AAA52" s="94"/>
      <c r="AAB52" s="94"/>
      <c r="AAC52" s="94"/>
      <c r="AAD52" s="94"/>
      <c r="AAE52" s="94"/>
      <c r="AAF52" s="94"/>
      <c r="AAG52" s="94"/>
      <c r="AAH52" s="94"/>
      <c r="AAI52" s="94"/>
      <c r="AAJ52" s="94"/>
      <c r="AAK52" s="94"/>
      <c r="AAL52" s="94"/>
      <c r="AAM52" s="94"/>
      <c r="AAN52" s="94"/>
      <c r="AAO52" s="94"/>
      <c r="AAP52" s="94"/>
      <c r="AAQ52" s="94"/>
      <c r="AAR52" s="94"/>
      <c r="AAS52" s="94"/>
      <c r="AAT52" s="94"/>
      <c r="AAU52" s="94"/>
      <c r="AAV52" s="94"/>
      <c r="AAW52" s="94"/>
      <c r="AAX52" s="94"/>
      <c r="AAY52" s="94"/>
      <c r="AAZ52" s="94"/>
      <c r="ABA52" s="94"/>
      <c r="ABB52" s="94"/>
      <c r="ABC52" s="94"/>
      <c r="ABD52" s="94"/>
      <c r="ABE52" s="94"/>
      <c r="ABF52" s="94"/>
      <c r="ABG52" s="94"/>
      <c r="ABH52" s="94"/>
      <c r="ABI52" s="94"/>
      <c r="ABJ52" s="94"/>
      <c r="ABK52" s="94"/>
      <c r="ABL52" s="94"/>
      <c r="ABM52" s="94"/>
      <c r="ABN52" s="94"/>
      <c r="ABO52" s="94"/>
      <c r="ABP52" s="94"/>
      <c r="ABQ52" s="94"/>
      <c r="ABR52" s="94"/>
      <c r="ABS52" s="94"/>
      <c r="ABT52" s="94"/>
      <c r="ABU52" s="94"/>
      <c r="ABV52" s="94"/>
      <c r="ABW52" s="94"/>
      <c r="ABX52" s="94"/>
      <c r="ABY52" s="94"/>
      <c r="ABZ52" s="94"/>
      <c r="ACA52" s="94"/>
      <c r="ACB52" s="94"/>
      <c r="ACC52" s="94"/>
      <c r="ACD52" s="94"/>
      <c r="ACE52" s="94"/>
      <c r="ACF52" s="94"/>
      <c r="ACG52" s="94"/>
      <c r="ACH52" s="94"/>
      <c r="ACI52" s="94"/>
      <c r="ACJ52" s="94"/>
      <c r="ACK52" s="94"/>
      <c r="ACL52" s="94"/>
      <c r="ACM52" s="94"/>
      <c r="ACN52" s="94"/>
      <c r="ACO52" s="94"/>
      <c r="ACP52" s="94"/>
      <c r="ACQ52" s="94"/>
      <c r="ACR52" s="94"/>
      <c r="ACS52" s="94"/>
      <c r="ACT52" s="94"/>
      <c r="ACU52" s="94"/>
      <c r="ACV52" s="94"/>
      <c r="ACW52" s="94"/>
      <c r="ACX52" s="94"/>
      <c r="ACY52" s="94"/>
      <c r="ACZ52" s="94"/>
      <c r="ADA52" s="94"/>
      <c r="ADB52" s="94"/>
      <c r="ADC52" s="94"/>
      <c r="ADD52" s="94"/>
      <c r="ADE52" s="94"/>
      <c r="ADF52" s="94"/>
      <c r="ADG52" s="94"/>
      <c r="ADH52" s="94"/>
      <c r="ADI52" s="94"/>
      <c r="ADJ52" s="94"/>
      <c r="ADK52" s="94"/>
      <c r="ADL52" s="94"/>
      <c r="ADM52" s="94"/>
      <c r="ADN52" s="94"/>
      <c r="ADO52" s="94"/>
      <c r="ADP52" s="94"/>
      <c r="ADQ52" s="94"/>
      <c r="ADR52" s="94"/>
      <c r="ADS52" s="94"/>
      <c r="ADT52" s="94"/>
      <c r="ADU52" s="94"/>
      <c r="ADV52" s="94"/>
      <c r="ADW52" s="94"/>
      <c r="ADX52" s="94"/>
      <c r="ADY52" s="94"/>
      <c r="ADZ52" s="94"/>
      <c r="AEA52" s="94"/>
      <c r="AEB52" s="94"/>
      <c r="AEC52" s="94"/>
      <c r="AED52" s="94"/>
      <c r="AEE52" s="94"/>
      <c r="AEF52" s="94"/>
      <c r="AEG52" s="94"/>
      <c r="AEH52" s="94"/>
      <c r="AEI52" s="94"/>
      <c r="AEJ52" s="94"/>
      <c r="AEK52" s="94"/>
      <c r="AEL52" s="94"/>
      <c r="AEM52" s="94"/>
      <c r="AEN52" s="94"/>
      <c r="AEO52" s="94"/>
      <c r="AEP52" s="94"/>
      <c r="AEQ52" s="94"/>
      <c r="AER52" s="94"/>
      <c r="AES52" s="94"/>
      <c r="AET52" s="94"/>
      <c r="AEU52" s="94"/>
      <c r="AEV52" s="94"/>
      <c r="AEW52" s="94"/>
      <c r="AEX52" s="94"/>
      <c r="AEY52" s="94"/>
      <c r="AEZ52" s="94"/>
      <c r="AFA52" s="94"/>
      <c r="AFB52" s="94"/>
      <c r="AFC52" s="94"/>
      <c r="AFD52" s="94"/>
      <c r="AFE52" s="94"/>
      <c r="AFF52" s="94"/>
      <c r="AFG52" s="94"/>
      <c r="AFH52" s="94"/>
      <c r="AFI52" s="94"/>
      <c r="AFJ52" s="94"/>
      <c r="AFK52" s="94"/>
      <c r="AFL52" s="94"/>
      <c r="AFM52" s="94"/>
      <c r="AFN52" s="94"/>
      <c r="AFO52" s="94"/>
      <c r="AFP52" s="94"/>
      <c r="AFQ52" s="94"/>
      <c r="AFR52" s="94"/>
      <c r="AFS52" s="94"/>
      <c r="AFT52" s="94"/>
      <c r="AFU52" s="94"/>
      <c r="AFV52" s="94"/>
      <c r="AFW52" s="94"/>
      <c r="AFX52" s="94"/>
      <c r="AFY52" s="94"/>
      <c r="AFZ52" s="94"/>
      <c r="AGA52" s="94"/>
      <c r="AGB52" s="94"/>
      <c r="AGC52" s="94"/>
      <c r="AGD52" s="94"/>
      <c r="AGE52" s="94"/>
      <c r="AGF52" s="94"/>
      <c r="AGG52" s="94"/>
      <c r="AGH52" s="94"/>
      <c r="AGI52" s="94"/>
      <c r="AGJ52" s="94"/>
      <c r="AGK52" s="94"/>
      <c r="AGL52" s="94"/>
      <c r="AGM52" s="94"/>
      <c r="AGN52" s="94"/>
      <c r="AGO52" s="94"/>
      <c r="AGP52" s="94"/>
      <c r="AGQ52" s="94"/>
      <c r="AGR52" s="94"/>
      <c r="AGS52" s="94"/>
      <c r="AGT52" s="94"/>
      <c r="AGU52" s="94"/>
      <c r="AGV52" s="94"/>
      <c r="AGW52" s="94"/>
      <c r="AGX52" s="94"/>
      <c r="AGY52" s="94"/>
      <c r="AGZ52" s="94"/>
      <c r="AHA52" s="94"/>
      <c r="AHB52" s="94"/>
      <c r="AHC52" s="94"/>
      <c r="AHD52" s="94"/>
      <c r="AHE52" s="94"/>
      <c r="AHF52" s="94"/>
      <c r="AHG52" s="94"/>
      <c r="AHH52" s="94"/>
      <c r="AHI52" s="94"/>
      <c r="AHJ52" s="94"/>
      <c r="AHK52" s="94"/>
      <c r="AHL52" s="94"/>
      <c r="AHM52" s="94"/>
      <c r="AHN52" s="94"/>
      <c r="AHO52" s="94"/>
      <c r="AHP52" s="94"/>
      <c r="AHQ52" s="94"/>
      <c r="AHR52" s="94"/>
      <c r="AHS52" s="94"/>
      <c r="AHT52" s="94"/>
      <c r="AHU52" s="94"/>
      <c r="AHV52" s="94"/>
      <c r="AHW52" s="94"/>
      <c r="AHX52" s="94"/>
      <c r="AHY52" s="94"/>
      <c r="AHZ52" s="94"/>
      <c r="AIA52" s="94"/>
      <c r="AIB52" s="94"/>
      <c r="AIC52" s="94"/>
      <c r="AID52" s="94"/>
      <c r="AIE52" s="94"/>
      <c r="AIF52" s="94"/>
      <c r="AIG52" s="94"/>
      <c r="AIH52" s="94"/>
      <c r="AII52" s="94"/>
      <c r="AIJ52" s="94"/>
      <c r="AIK52" s="94"/>
      <c r="AIL52" s="94"/>
      <c r="AIM52" s="94"/>
      <c r="AIN52" s="94"/>
      <c r="AIO52" s="94"/>
      <c r="AIP52" s="94"/>
      <c r="AIQ52" s="94"/>
      <c r="AIR52" s="94"/>
      <c r="AIS52" s="94"/>
      <c r="AIT52" s="94"/>
      <c r="AIU52" s="94"/>
      <c r="AIV52" s="94"/>
      <c r="AIW52" s="94"/>
      <c r="AIX52" s="94"/>
      <c r="AIY52" s="94"/>
      <c r="AIZ52" s="94"/>
      <c r="AJA52" s="94"/>
      <c r="AJB52" s="94"/>
      <c r="AJC52" s="94"/>
      <c r="AJD52" s="94"/>
      <c r="AJE52" s="94"/>
      <c r="AJF52" s="94"/>
      <c r="AJG52" s="94"/>
      <c r="AJH52" s="94"/>
      <c r="AJI52" s="94"/>
      <c r="AJJ52" s="94"/>
      <c r="AJK52" s="94"/>
      <c r="AJL52" s="94"/>
      <c r="AJM52" s="94"/>
      <c r="AJN52" s="94"/>
      <c r="AJO52" s="94"/>
      <c r="AJP52" s="94"/>
      <c r="AJQ52" s="94"/>
      <c r="AJR52" s="94"/>
      <c r="AJS52" s="94"/>
      <c r="AJT52" s="94"/>
      <c r="AJU52" s="94"/>
      <c r="AJV52" s="94"/>
      <c r="AJW52" s="94"/>
      <c r="AJX52" s="94"/>
      <c r="AJY52" s="94"/>
      <c r="AJZ52" s="94"/>
      <c r="AKA52" s="94"/>
      <c r="AKB52" s="94"/>
      <c r="AKC52" s="94"/>
      <c r="AKD52" s="94"/>
      <c r="AKE52" s="94"/>
      <c r="AKF52" s="94"/>
      <c r="AKG52" s="94"/>
      <c r="AKH52" s="94"/>
    </row>
    <row r="53" customFormat="false" ht="12.8" hidden="false" customHeight="false" outlineLevel="0" collapsed="false">
      <c r="L53" s="7" t="n">
        <v>51</v>
      </c>
      <c r="M53" s="7" t="s">
        <v>924</v>
      </c>
      <c r="N53" s="7" t="s">
        <v>832</v>
      </c>
      <c r="O53" s="7" t="s">
        <v>833</v>
      </c>
      <c r="P53" s="7" t="n">
        <v>190</v>
      </c>
      <c r="Q53" s="93" t="n">
        <f aca="false">P53/100</f>
        <v>1.9</v>
      </c>
      <c r="R53" s="7" t="n">
        <v>1</v>
      </c>
      <c r="S53" s="7" t="n">
        <v>0</v>
      </c>
      <c r="T53" s="7" t="n">
        <v>0</v>
      </c>
      <c r="U53" s="7" t="n">
        <v>0</v>
      </c>
      <c r="V53" s="7" t="n">
        <v>0</v>
      </c>
      <c r="W53" s="7" t="n">
        <v>0</v>
      </c>
      <c r="X53" s="7" t="n">
        <v>1</v>
      </c>
      <c r="Y53" s="7" t="s">
        <v>834</v>
      </c>
      <c r="Z53" s="7" t="s">
        <v>835</v>
      </c>
      <c r="AA53" s="7" t="s">
        <v>836</v>
      </c>
      <c r="AB53" s="7" t="s">
        <v>837</v>
      </c>
      <c r="AC53" s="7" t="n">
        <v>0</v>
      </c>
      <c r="AD53" s="7" t="s">
        <v>838</v>
      </c>
      <c r="AE53" s="7" t="s">
        <v>836</v>
      </c>
    </row>
    <row r="54" customFormat="false" ht="12.8" hidden="false" customHeight="false" outlineLevel="0" collapsed="false">
      <c r="L54" s="7" t="n">
        <v>52</v>
      </c>
      <c r="M54" s="7" t="s">
        <v>925</v>
      </c>
      <c r="N54" s="7" t="s">
        <v>832</v>
      </c>
      <c r="O54" s="7" t="s">
        <v>833</v>
      </c>
      <c r="P54" s="7" t="n">
        <v>190</v>
      </c>
      <c r="Q54" s="93" t="n">
        <f aca="false">P54/100</f>
        <v>1.9</v>
      </c>
      <c r="R54" s="7" t="n">
        <v>1</v>
      </c>
      <c r="S54" s="7" t="n">
        <v>0</v>
      </c>
      <c r="T54" s="7" t="n">
        <v>0</v>
      </c>
      <c r="U54" s="7" t="n">
        <v>0</v>
      </c>
      <c r="V54" s="7" t="n">
        <v>0</v>
      </c>
      <c r="W54" s="7" t="n">
        <v>0</v>
      </c>
      <c r="X54" s="7" t="n">
        <v>1</v>
      </c>
      <c r="Y54" s="7" t="s">
        <v>834</v>
      </c>
      <c r="Z54" s="7" t="s">
        <v>835</v>
      </c>
      <c r="AA54" s="7" t="s">
        <v>836</v>
      </c>
      <c r="AB54" s="7" t="s">
        <v>837</v>
      </c>
      <c r="AC54" s="7" t="n">
        <v>0</v>
      </c>
      <c r="AD54" s="7" t="s">
        <v>838</v>
      </c>
      <c r="AE54" s="7" t="s">
        <v>836</v>
      </c>
    </row>
    <row r="55" customFormat="false" ht="12.8" hidden="false" customHeight="false" outlineLevel="0" collapsed="false">
      <c r="L55" s="7" t="n">
        <v>53</v>
      </c>
      <c r="M55" s="7" t="s">
        <v>926</v>
      </c>
      <c r="N55" s="7" t="s">
        <v>832</v>
      </c>
      <c r="O55" s="7" t="s">
        <v>833</v>
      </c>
      <c r="P55" s="7" t="n">
        <v>190</v>
      </c>
      <c r="Q55" s="93" t="n">
        <f aca="false">P55/100</f>
        <v>1.9</v>
      </c>
      <c r="R55" s="7" t="n">
        <v>1</v>
      </c>
      <c r="S55" s="7" t="n">
        <v>0</v>
      </c>
      <c r="T55" s="7" t="n">
        <v>0</v>
      </c>
      <c r="U55" s="7" t="n">
        <v>0</v>
      </c>
      <c r="V55" s="7" t="n">
        <v>0</v>
      </c>
      <c r="W55" s="7" t="n">
        <v>0</v>
      </c>
      <c r="X55" s="7" t="n">
        <v>1</v>
      </c>
      <c r="Y55" s="7" t="s">
        <v>834</v>
      </c>
      <c r="Z55" s="7" t="s">
        <v>835</v>
      </c>
      <c r="AA55" s="7" t="s">
        <v>836</v>
      </c>
      <c r="AB55" s="7" t="s">
        <v>837</v>
      </c>
      <c r="AC55" s="7" t="n">
        <v>0</v>
      </c>
      <c r="AD55" s="7" t="s">
        <v>838</v>
      </c>
      <c r="AE55" s="7" t="s">
        <v>836</v>
      </c>
    </row>
    <row r="56" customFormat="false" ht="12.8" hidden="false" customHeight="false" outlineLevel="0" collapsed="false">
      <c r="L56" s="7" t="n">
        <v>54</v>
      </c>
      <c r="M56" s="7" t="s">
        <v>927</v>
      </c>
      <c r="N56" s="7" t="s">
        <v>832</v>
      </c>
      <c r="O56" s="7" t="s">
        <v>833</v>
      </c>
      <c r="P56" s="7" t="n">
        <v>190</v>
      </c>
      <c r="Q56" s="93" t="n">
        <f aca="false">P56/100</f>
        <v>1.9</v>
      </c>
      <c r="R56" s="7" t="n">
        <v>1</v>
      </c>
      <c r="S56" s="7" t="n">
        <v>0</v>
      </c>
      <c r="T56" s="7" t="n">
        <v>0</v>
      </c>
      <c r="U56" s="7" t="n">
        <v>0</v>
      </c>
      <c r="V56" s="7" t="n">
        <v>0</v>
      </c>
      <c r="W56" s="7" t="n">
        <v>0</v>
      </c>
      <c r="X56" s="7" t="n">
        <v>1</v>
      </c>
      <c r="Y56" s="7" t="s">
        <v>834</v>
      </c>
      <c r="Z56" s="7" t="s">
        <v>835</v>
      </c>
      <c r="AA56" s="7" t="s">
        <v>836</v>
      </c>
      <c r="AB56" s="7" t="s">
        <v>837</v>
      </c>
      <c r="AC56" s="7" t="n">
        <v>0</v>
      </c>
      <c r="AD56" s="7" t="s">
        <v>838</v>
      </c>
      <c r="AE56" s="7" t="s">
        <v>836</v>
      </c>
    </row>
    <row r="57" customFormat="false" ht="12.8" hidden="false" customHeight="false" outlineLevel="0" collapsed="false">
      <c r="L57" s="7" t="n">
        <v>55</v>
      </c>
      <c r="M57" s="7" t="s">
        <v>928</v>
      </c>
      <c r="N57" s="7" t="s">
        <v>832</v>
      </c>
      <c r="O57" s="7" t="s">
        <v>833</v>
      </c>
      <c r="P57" s="7" t="n">
        <v>150</v>
      </c>
      <c r="Q57" s="93" t="n">
        <f aca="false">P57/100</f>
        <v>1.5</v>
      </c>
      <c r="R57" s="7" t="n">
        <v>1</v>
      </c>
      <c r="S57" s="7" t="n">
        <v>0</v>
      </c>
      <c r="T57" s="7" t="n">
        <v>0</v>
      </c>
      <c r="U57" s="7" t="n">
        <v>0</v>
      </c>
      <c r="V57" s="7" t="n">
        <v>0</v>
      </c>
      <c r="W57" s="7" t="n">
        <v>0</v>
      </c>
      <c r="X57" s="7" t="n">
        <v>1</v>
      </c>
      <c r="Y57" s="7" t="s">
        <v>834</v>
      </c>
      <c r="Z57" s="7" t="s">
        <v>835</v>
      </c>
      <c r="AA57" s="7" t="s">
        <v>836</v>
      </c>
      <c r="AB57" s="7" t="s">
        <v>837</v>
      </c>
      <c r="AC57" s="7" t="n">
        <v>0</v>
      </c>
      <c r="AD57" s="7" t="s">
        <v>838</v>
      </c>
      <c r="AE57" s="7" t="s">
        <v>836</v>
      </c>
    </row>
    <row r="58" customFormat="false" ht="12.8" hidden="false" customHeight="false" outlineLevel="0" collapsed="false">
      <c r="L58" s="7" t="n">
        <v>56</v>
      </c>
      <c r="M58" s="7" t="s">
        <v>929</v>
      </c>
      <c r="N58" s="7" t="s">
        <v>832</v>
      </c>
      <c r="O58" s="7" t="s">
        <v>833</v>
      </c>
      <c r="P58" s="7" t="n">
        <v>150</v>
      </c>
      <c r="Q58" s="93" t="n">
        <f aca="false">P58/100</f>
        <v>1.5</v>
      </c>
      <c r="R58" s="7" t="n">
        <v>1</v>
      </c>
      <c r="S58" s="7" t="n">
        <v>0</v>
      </c>
      <c r="T58" s="7" t="n">
        <v>0</v>
      </c>
      <c r="U58" s="7" t="n">
        <v>0</v>
      </c>
      <c r="V58" s="7" t="n">
        <v>0</v>
      </c>
      <c r="W58" s="7" t="n">
        <v>0</v>
      </c>
      <c r="X58" s="7" t="n">
        <v>1</v>
      </c>
      <c r="Y58" s="7" t="s">
        <v>834</v>
      </c>
      <c r="Z58" s="7" t="s">
        <v>835</v>
      </c>
      <c r="AA58" s="7" t="s">
        <v>836</v>
      </c>
      <c r="AB58" s="7" t="s">
        <v>837</v>
      </c>
      <c r="AC58" s="7" t="n">
        <v>0</v>
      </c>
      <c r="AD58" s="7" t="s">
        <v>838</v>
      </c>
      <c r="AE58" s="7" t="s">
        <v>836</v>
      </c>
    </row>
    <row r="59" customFormat="false" ht="12.8" hidden="false" customHeight="false" outlineLevel="0" collapsed="false">
      <c r="L59" s="7" t="n">
        <v>57</v>
      </c>
      <c r="M59" s="7" t="s">
        <v>930</v>
      </c>
      <c r="N59" s="7" t="s">
        <v>832</v>
      </c>
      <c r="O59" s="7" t="s">
        <v>833</v>
      </c>
      <c r="P59" s="7" t="n">
        <v>165</v>
      </c>
      <c r="Q59" s="93" t="n">
        <f aca="false">P59/100</f>
        <v>1.65</v>
      </c>
      <c r="R59" s="7" t="n">
        <v>1</v>
      </c>
      <c r="S59" s="7" t="n">
        <v>0</v>
      </c>
      <c r="T59" s="7" t="n">
        <v>0</v>
      </c>
      <c r="U59" s="7" t="n">
        <v>0</v>
      </c>
      <c r="V59" s="7" t="n">
        <v>0</v>
      </c>
      <c r="W59" s="7" t="n">
        <v>0</v>
      </c>
      <c r="X59" s="7" t="n">
        <v>1</v>
      </c>
      <c r="Y59" s="7" t="s">
        <v>834</v>
      </c>
      <c r="Z59" s="7" t="s">
        <v>835</v>
      </c>
      <c r="AA59" s="7" t="s">
        <v>836</v>
      </c>
      <c r="AB59" s="7" t="s">
        <v>837</v>
      </c>
      <c r="AC59" s="7" t="n">
        <v>0</v>
      </c>
      <c r="AD59" s="7" t="s">
        <v>838</v>
      </c>
      <c r="AE59" s="7" t="s">
        <v>836</v>
      </c>
    </row>
    <row r="60" customFormat="false" ht="12.8" hidden="false" customHeight="false" outlineLevel="0" collapsed="false">
      <c r="L60" s="7" t="n">
        <v>58</v>
      </c>
      <c r="M60" s="7" t="s">
        <v>931</v>
      </c>
      <c r="N60" s="7" t="s">
        <v>832</v>
      </c>
      <c r="O60" s="7" t="s">
        <v>833</v>
      </c>
      <c r="P60" s="7" t="n">
        <v>150</v>
      </c>
      <c r="Q60" s="93" t="n">
        <f aca="false">P60/100</f>
        <v>1.5</v>
      </c>
      <c r="R60" s="7" t="n">
        <v>1</v>
      </c>
      <c r="S60" s="7" t="n">
        <v>0</v>
      </c>
      <c r="T60" s="7" t="n">
        <v>0</v>
      </c>
      <c r="U60" s="7" t="n">
        <v>0</v>
      </c>
      <c r="V60" s="7" t="n">
        <v>0</v>
      </c>
      <c r="W60" s="7" t="n">
        <v>0</v>
      </c>
      <c r="X60" s="7" t="n">
        <v>1</v>
      </c>
      <c r="Y60" s="7" t="s">
        <v>834</v>
      </c>
      <c r="Z60" s="7" t="s">
        <v>835</v>
      </c>
      <c r="AA60" s="7" t="s">
        <v>836</v>
      </c>
      <c r="AB60" s="7" t="s">
        <v>837</v>
      </c>
      <c r="AC60" s="7" t="n">
        <v>0</v>
      </c>
      <c r="AD60" s="7" t="s">
        <v>838</v>
      </c>
      <c r="AE60" s="7" t="s">
        <v>836</v>
      </c>
    </row>
    <row r="61" customFormat="false" ht="12.8" hidden="false" customHeight="false" outlineLevel="0" collapsed="false">
      <c r="L61" s="7" t="n">
        <v>59</v>
      </c>
      <c r="M61" s="7" t="s">
        <v>932</v>
      </c>
      <c r="N61" s="7" t="s">
        <v>832</v>
      </c>
      <c r="O61" s="7" t="s">
        <v>833</v>
      </c>
      <c r="P61" s="7" t="n">
        <v>170</v>
      </c>
      <c r="Q61" s="93" t="n">
        <f aca="false">P61/100</f>
        <v>1.7</v>
      </c>
      <c r="R61" s="7" t="n">
        <v>1</v>
      </c>
      <c r="S61" s="7" t="n">
        <v>0</v>
      </c>
      <c r="T61" s="7" t="n">
        <v>0</v>
      </c>
      <c r="U61" s="7" t="n">
        <v>0</v>
      </c>
      <c r="V61" s="7" t="n">
        <v>0</v>
      </c>
      <c r="W61" s="7" t="n">
        <v>0</v>
      </c>
      <c r="X61" s="7" t="n">
        <v>1</v>
      </c>
      <c r="Y61" s="7" t="s">
        <v>834</v>
      </c>
      <c r="Z61" s="7" t="s">
        <v>835</v>
      </c>
      <c r="AA61" s="7" t="s">
        <v>836</v>
      </c>
      <c r="AB61" s="7" t="s">
        <v>837</v>
      </c>
      <c r="AC61" s="7" t="n">
        <v>0</v>
      </c>
      <c r="AD61" s="7" t="s">
        <v>838</v>
      </c>
      <c r="AE61" s="7" t="s">
        <v>836</v>
      </c>
    </row>
    <row r="62" customFormat="false" ht="12.8" hidden="false" customHeight="false" outlineLevel="0" collapsed="false">
      <c r="L62" s="7" t="n">
        <v>60</v>
      </c>
      <c r="M62" s="7" t="s">
        <v>933</v>
      </c>
      <c r="N62" s="7" t="s">
        <v>832</v>
      </c>
      <c r="O62" s="7" t="s">
        <v>833</v>
      </c>
      <c r="P62" s="7" t="n">
        <v>180</v>
      </c>
      <c r="Q62" s="93" t="n">
        <f aca="false">P62/100</f>
        <v>1.8</v>
      </c>
      <c r="R62" s="7" t="n">
        <v>1</v>
      </c>
      <c r="S62" s="7" t="n">
        <v>0</v>
      </c>
      <c r="T62" s="7" t="n">
        <v>0</v>
      </c>
      <c r="U62" s="7" t="n">
        <v>0</v>
      </c>
      <c r="V62" s="7" t="n">
        <v>0</v>
      </c>
      <c r="W62" s="7" t="n">
        <v>0</v>
      </c>
      <c r="X62" s="7" t="n">
        <v>1</v>
      </c>
      <c r="Y62" s="7" t="s">
        <v>834</v>
      </c>
      <c r="Z62" s="7" t="s">
        <v>835</v>
      </c>
      <c r="AA62" s="7" t="s">
        <v>836</v>
      </c>
      <c r="AB62" s="7" t="s">
        <v>837</v>
      </c>
      <c r="AC62" s="7" t="n">
        <v>0</v>
      </c>
      <c r="AD62" s="7" t="s">
        <v>838</v>
      </c>
      <c r="AE62" s="7" t="s">
        <v>836</v>
      </c>
    </row>
    <row r="63" customFormat="false" ht="12.8" hidden="false" customHeight="false" outlineLevel="0" collapsed="false">
      <c r="L63" s="7" t="n">
        <v>61</v>
      </c>
      <c r="M63" s="7" t="s">
        <v>934</v>
      </c>
      <c r="N63" s="7" t="s">
        <v>832</v>
      </c>
      <c r="O63" s="7" t="s">
        <v>833</v>
      </c>
      <c r="P63" s="7" t="n">
        <v>320</v>
      </c>
      <c r="Q63" s="93" t="n">
        <f aca="false">P63/100</f>
        <v>3.2</v>
      </c>
      <c r="R63" s="7" t="n">
        <v>1</v>
      </c>
      <c r="S63" s="7" t="n">
        <v>0</v>
      </c>
      <c r="T63" s="7" t="n">
        <v>0</v>
      </c>
      <c r="U63" s="7" t="n">
        <v>0</v>
      </c>
      <c r="V63" s="7" t="n">
        <v>0</v>
      </c>
      <c r="W63" s="7" t="n">
        <v>0</v>
      </c>
      <c r="X63" s="7" t="n">
        <v>1</v>
      </c>
      <c r="Y63" s="7" t="s">
        <v>834</v>
      </c>
      <c r="Z63" s="7" t="s">
        <v>835</v>
      </c>
      <c r="AA63" s="7" t="s">
        <v>836</v>
      </c>
      <c r="AB63" s="7" t="s">
        <v>837</v>
      </c>
      <c r="AC63" s="7" t="n">
        <v>0</v>
      </c>
      <c r="AD63" s="7" t="s">
        <v>838</v>
      </c>
      <c r="AE63" s="7" t="s">
        <v>836</v>
      </c>
    </row>
    <row r="64" customFormat="false" ht="12.8" hidden="false" customHeight="false" outlineLevel="0" collapsed="false">
      <c r="L64" s="7" t="n">
        <v>62</v>
      </c>
      <c r="M64" s="7" t="s">
        <v>935</v>
      </c>
      <c r="N64" s="7" t="s">
        <v>832</v>
      </c>
      <c r="O64" s="7" t="s">
        <v>833</v>
      </c>
      <c r="P64" s="7" t="n">
        <v>300</v>
      </c>
      <c r="Q64" s="93" t="n">
        <f aca="false">P64/100</f>
        <v>3</v>
      </c>
      <c r="R64" s="7" t="n">
        <v>3</v>
      </c>
      <c r="S64" s="7" t="n">
        <v>0</v>
      </c>
      <c r="T64" s="7" t="n">
        <v>0</v>
      </c>
      <c r="U64" s="7" t="n">
        <v>0</v>
      </c>
      <c r="V64" s="7" t="n">
        <v>0</v>
      </c>
      <c r="W64" s="7" t="n">
        <v>0</v>
      </c>
      <c r="X64" s="7" t="n">
        <v>1</v>
      </c>
      <c r="Y64" s="7" t="s">
        <v>834</v>
      </c>
      <c r="Z64" s="7" t="s">
        <v>835</v>
      </c>
      <c r="AA64" s="7" t="s">
        <v>836</v>
      </c>
      <c r="AB64" s="7" t="s">
        <v>837</v>
      </c>
      <c r="AC64" s="7" t="n">
        <v>0</v>
      </c>
      <c r="AD64" s="7" t="s">
        <v>838</v>
      </c>
      <c r="AE64" s="7" t="s">
        <v>836</v>
      </c>
    </row>
    <row r="65" customFormat="false" ht="12.8" hidden="false" customHeight="false" outlineLevel="0" collapsed="false">
      <c r="L65" s="7" t="n">
        <v>63</v>
      </c>
      <c r="M65" s="7" t="s">
        <v>936</v>
      </c>
      <c r="N65" s="7" t="s">
        <v>832</v>
      </c>
      <c r="O65" s="7" t="s">
        <v>833</v>
      </c>
      <c r="P65" s="7" t="n">
        <v>420</v>
      </c>
      <c r="Q65" s="93" t="n">
        <f aca="false">P65/100</f>
        <v>4.2</v>
      </c>
      <c r="R65" s="7" t="n">
        <v>3</v>
      </c>
      <c r="S65" s="7" t="n">
        <v>0</v>
      </c>
      <c r="T65" s="7" t="n">
        <v>0</v>
      </c>
      <c r="U65" s="7" t="n">
        <v>0</v>
      </c>
      <c r="V65" s="7" t="n">
        <v>0</v>
      </c>
      <c r="W65" s="7" t="n">
        <v>0</v>
      </c>
      <c r="X65" s="7" t="n">
        <v>1</v>
      </c>
      <c r="Y65" s="7" t="s">
        <v>834</v>
      </c>
      <c r="Z65" s="7" t="s">
        <v>835</v>
      </c>
      <c r="AA65" s="7" t="s">
        <v>836</v>
      </c>
      <c r="AB65" s="7" t="s">
        <v>837</v>
      </c>
      <c r="AC65" s="7" t="n">
        <v>0</v>
      </c>
      <c r="AD65" s="7" t="s">
        <v>838</v>
      </c>
      <c r="AE65" s="7" t="s">
        <v>836</v>
      </c>
    </row>
    <row r="66" customFormat="false" ht="12.8" hidden="false" customHeight="false" outlineLevel="0" collapsed="false">
      <c r="L66" s="7" t="n">
        <v>64</v>
      </c>
      <c r="M66" s="7" t="s">
        <v>937</v>
      </c>
      <c r="N66" s="7" t="s">
        <v>832</v>
      </c>
      <c r="O66" s="7" t="s">
        <v>833</v>
      </c>
      <c r="P66" s="7" t="n">
        <v>330</v>
      </c>
      <c r="Q66" s="93" t="n">
        <f aca="false">P66/100</f>
        <v>3.3</v>
      </c>
      <c r="R66" s="7" t="n">
        <v>3</v>
      </c>
      <c r="S66" s="7" t="n">
        <v>0</v>
      </c>
      <c r="T66" s="7" t="n">
        <v>0</v>
      </c>
      <c r="U66" s="7" t="n">
        <v>0</v>
      </c>
      <c r="V66" s="7" t="n">
        <v>0</v>
      </c>
      <c r="W66" s="7" t="n">
        <v>0</v>
      </c>
      <c r="X66" s="7" t="n">
        <v>1</v>
      </c>
      <c r="Y66" s="7" t="s">
        <v>834</v>
      </c>
      <c r="Z66" s="7" t="s">
        <v>835</v>
      </c>
      <c r="AA66" s="7" t="s">
        <v>836</v>
      </c>
      <c r="AB66" s="7" t="s">
        <v>837</v>
      </c>
      <c r="AC66" s="7" t="n">
        <v>0</v>
      </c>
      <c r="AD66" s="7" t="s">
        <v>838</v>
      </c>
      <c r="AE66" s="7" t="s">
        <v>836</v>
      </c>
    </row>
    <row r="67" customFormat="false" ht="12.8" hidden="false" customHeight="false" outlineLevel="0" collapsed="false">
      <c r="L67" s="7" t="n">
        <v>65</v>
      </c>
      <c r="M67" s="7" t="s">
        <v>938</v>
      </c>
      <c r="N67" s="7" t="s">
        <v>832</v>
      </c>
      <c r="O67" s="7" t="s">
        <v>833</v>
      </c>
      <c r="P67" s="7" t="n">
        <v>50</v>
      </c>
      <c r="Q67" s="93" t="n">
        <f aca="false">P67/100</f>
        <v>0.5</v>
      </c>
      <c r="R67" s="7" t="n">
        <v>2</v>
      </c>
      <c r="S67" s="7" t="n">
        <v>0</v>
      </c>
      <c r="T67" s="7" t="n">
        <v>0</v>
      </c>
      <c r="U67" s="7" t="n">
        <v>0</v>
      </c>
      <c r="V67" s="7" t="n">
        <v>0</v>
      </c>
      <c r="W67" s="7" t="n">
        <v>0</v>
      </c>
      <c r="X67" s="7" t="n">
        <v>1</v>
      </c>
      <c r="Y67" s="7" t="s">
        <v>834</v>
      </c>
      <c r="Z67" s="7" t="s">
        <v>835</v>
      </c>
      <c r="AA67" s="7" t="s">
        <v>836</v>
      </c>
      <c r="AB67" s="7" t="s">
        <v>837</v>
      </c>
      <c r="AC67" s="7" t="n">
        <v>0</v>
      </c>
      <c r="AD67" s="7" t="s">
        <v>838</v>
      </c>
      <c r="AE67" s="7" t="s">
        <v>836</v>
      </c>
    </row>
    <row r="68" customFormat="false" ht="12.8" hidden="false" customHeight="false" outlineLevel="0" collapsed="false">
      <c r="L68" s="7" t="n">
        <v>66</v>
      </c>
      <c r="M68" s="7" t="s">
        <v>939</v>
      </c>
      <c r="N68" s="7" t="s">
        <v>832</v>
      </c>
      <c r="O68" s="7" t="s">
        <v>833</v>
      </c>
      <c r="P68" s="7" t="n">
        <v>700</v>
      </c>
      <c r="Q68" s="93" t="n">
        <f aca="false">P68/100</f>
        <v>7</v>
      </c>
      <c r="R68" s="7" t="n">
        <v>44</v>
      </c>
      <c r="S68" s="7" t="n">
        <v>0</v>
      </c>
      <c r="T68" s="7" t="n">
        <v>0</v>
      </c>
      <c r="U68" s="7" t="n">
        <v>0</v>
      </c>
      <c r="V68" s="7" t="n">
        <v>0</v>
      </c>
      <c r="W68" s="7" t="n">
        <v>0</v>
      </c>
      <c r="X68" s="7" t="n">
        <v>3</v>
      </c>
      <c r="Y68" s="7" t="s">
        <v>834</v>
      </c>
      <c r="Z68" s="7" t="s">
        <v>835</v>
      </c>
      <c r="AA68" s="7" t="s">
        <v>836</v>
      </c>
      <c r="AB68" s="7" t="s">
        <v>837</v>
      </c>
      <c r="AC68" s="7" t="n">
        <v>0</v>
      </c>
      <c r="AD68" s="7" t="s">
        <v>838</v>
      </c>
      <c r="AE68" s="7" t="s">
        <v>836</v>
      </c>
    </row>
    <row r="69" customFormat="false" ht="12.8" hidden="false" customHeight="false" outlineLevel="0" collapsed="false">
      <c r="L69" s="7" t="n">
        <v>67</v>
      </c>
      <c r="M69" s="7" t="s">
        <v>940</v>
      </c>
      <c r="N69" s="7" t="s">
        <v>832</v>
      </c>
      <c r="O69" s="7" t="s">
        <v>833</v>
      </c>
      <c r="P69" s="7" t="n">
        <v>35</v>
      </c>
      <c r="Q69" s="93" t="n">
        <f aca="false">P69/100</f>
        <v>0.35</v>
      </c>
      <c r="R69" s="7" t="n">
        <v>2</v>
      </c>
      <c r="S69" s="7" t="n">
        <v>0</v>
      </c>
      <c r="T69" s="7" t="n">
        <v>0</v>
      </c>
      <c r="U69" s="7" t="n">
        <v>0</v>
      </c>
      <c r="V69" s="7" t="n">
        <v>0</v>
      </c>
      <c r="W69" s="7" t="n">
        <v>0</v>
      </c>
      <c r="X69" s="7" t="n">
        <v>1</v>
      </c>
      <c r="Y69" s="7" t="s">
        <v>834</v>
      </c>
      <c r="Z69" s="7" t="s">
        <v>835</v>
      </c>
      <c r="AA69" s="7" t="s">
        <v>836</v>
      </c>
      <c r="AB69" s="7" t="s">
        <v>837</v>
      </c>
      <c r="AC69" s="7" t="n">
        <v>0</v>
      </c>
      <c r="AD69" s="7" t="s">
        <v>838</v>
      </c>
      <c r="AE69" s="7" t="s">
        <v>836</v>
      </c>
    </row>
    <row r="70" customFormat="false" ht="12.8" hidden="false" customHeight="false" outlineLevel="0" collapsed="false">
      <c r="L70" s="7" t="n">
        <v>68</v>
      </c>
      <c r="M70" s="7" t="s">
        <v>941</v>
      </c>
      <c r="N70" s="7" t="s">
        <v>832</v>
      </c>
      <c r="O70" s="7" t="s">
        <v>833</v>
      </c>
      <c r="P70" s="7" t="n">
        <v>150</v>
      </c>
      <c r="Q70" s="93" t="n">
        <f aca="false">P70/100</f>
        <v>1.5</v>
      </c>
      <c r="R70" s="7" t="n">
        <v>1</v>
      </c>
      <c r="S70" s="7" t="n">
        <v>0</v>
      </c>
      <c r="T70" s="7" t="n">
        <v>0</v>
      </c>
      <c r="U70" s="7" t="n">
        <v>0</v>
      </c>
      <c r="V70" s="7" t="n">
        <v>0</v>
      </c>
      <c r="W70" s="7" t="n">
        <v>0</v>
      </c>
      <c r="X70" s="7" t="n">
        <v>2</v>
      </c>
      <c r="Y70" s="7" t="s">
        <v>834</v>
      </c>
      <c r="Z70" s="7" t="s">
        <v>835</v>
      </c>
      <c r="AA70" s="7" t="s">
        <v>836</v>
      </c>
      <c r="AB70" s="7" t="s">
        <v>837</v>
      </c>
      <c r="AC70" s="7" t="n">
        <v>0</v>
      </c>
      <c r="AD70" s="7" t="s">
        <v>838</v>
      </c>
      <c r="AE70" s="7" t="s">
        <v>836</v>
      </c>
    </row>
    <row r="71" customFormat="false" ht="12.8" hidden="false" customHeight="false" outlineLevel="0" collapsed="false">
      <c r="L71" s="7" t="n">
        <v>69</v>
      </c>
      <c r="M71" s="7" t="s">
        <v>942</v>
      </c>
      <c r="N71" s="7" t="s">
        <v>832</v>
      </c>
      <c r="O71" s="7" t="s">
        <v>833</v>
      </c>
      <c r="P71" s="7" t="n">
        <v>320</v>
      </c>
      <c r="Q71" s="93" t="n">
        <f aca="false">P71/100</f>
        <v>3.2</v>
      </c>
      <c r="R71" s="7" t="n">
        <v>1</v>
      </c>
      <c r="S71" s="7" t="n">
        <v>0</v>
      </c>
      <c r="T71" s="7" t="n">
        <v>0</v>
      </c>
      <c r="U71" s="7" t="n">
        <v>0</v>
      </c>
      <c r="V71" s="7" t="n">
        <v>0</v>
      </c>
      <c r="W71" s="7" t="n">
        <v>0</v>
      </c>
      <c r="X71" s="7" t="n">
        <v>2</v>
      </c>
      <c r="Y71" s="7" t="s">
        <v>834</v>
      </c>
      <c r="Z71" s="7" t="s">
        <v>835</v>
      </c>
      <c r="AA71" s="7" t="s">
        <v>836</v>
      </c>
      <c r="AB71" s="7" t="s">
        <v>837</v>
      </c>
      <c r="AC71" s="7" t="n">
        <v>0</v>
      </c>
      <c r="AD71" s="7" t="s">
        <v>838</v>
      </c>
      <c r="AE71" s="7" t="s">
        <v>836</v>
      </c>
    </row>
    <row r="72" customFormat="false" ht="12.8" hidden="false" customHeight="false" outlineLevel="0" collapsed="false">
      <c r="L72" s="7" t="n">
        <v>70</v>
      </c>
      <c r="M72" s="7" t="s">
        <v>943</v>
      </c>
      <c r="N72" s="7" t="s">
        <v>832</v>
      </c>
      <c r="O72" s="7" t="s">
        <v>833</v>
      </c>
      <c r="P72" s="7" t="n">
        <v>250</v>
      </c>
      <c r="Q72" s="93" t="n">
        <f aca="false">P72/100</f>
        <v>2.5</v>
      </c>
      <c r="R72" s="7" t="n">
        <v>1</v>
      </c>
      <c r="S72" s="7" t="n">
        <v>0</v>
      </c>
      <c r="T72" s="7" t="n">
        <v>0</v>
      </c>
      <c r="U72" s="7" t="n">
        <v>0</v>
      </c>
      <c r="V72" s="7" t="n">
        <v>0</v>
      </c>
      <c r="W72" s="7" t="n">
        <v>0</v>
      </c>
      <c r="X72" s="7" t="n">
        <v>1</v>
      </c>
      <c r="Y72" s="7" t="s">
        <v>834</v>
      </c>
      <c r="Z72" s="7" t="s">
        <v>835</v>
      </c>
      <c r="AA72" s="7" t="s">
        <v>836</v>
      </c>
      <c r="AB72" s="7" t="s">
        <v>837</v>
      </c>
      <c r="AC72" s="7" t="n">
        <v>0</v>
      </c>
      <c r="AD72" s="7" t="s">
        <v>838</v>
      </c>
      <c r="AE72" s="7" t="s">
        <v>836</v>
      </c>
    </row>
    <row r="73" customFormat="false" ht="12.8" hidden="false" customHeight="false" outlineLevel="0" collapsed="false">
      <c r="L73" s="7" t="n">
        <v>71</v>
      </c>
      <c r="M73" s="7" t="s">
        <v>944</v>
      </c>
      <c r="N73" s="7" t="s">
        <v>832</v>
      </c>
      <c r="O73" s="7" t="s">
        <v>833</v>
      </c>
      <c r="P73" s="7" t="n">
        <v>200</v>
      </c>
      <c r="Q73" s="93" t="n">
        <f aca="false">P73/100</f>
        <v>2</v>
      </c>
      <c r="R73" s="7" t="n">
        <v>7</v>
      </c>
      <c r="S73" s="7" t="n">
        <v>0</v>
      </c>
      <c r="T73" s="7" t="n">
        <v>0</v>
      </c>
      <c r="U73" s="7" t="n">
        <v>0</v>
      </c>
      <c r="V73" s="7" t="n">
        <v>0</v>
      </c>
      <c r="W73" s="7" t="n">
        <v>0</v>
      </c>
      <c r="X73" s="7" t="n">
        <v>1</v>
      </c>
      <c r="Y73" s="7" t="s">
        <v>834</v>
      </c>
      <c r="Z73" s="7" t="s">
        <v>835</v>
      </c>
      <c r="AA73" s="7" t="s">
        <v>836</v>
      </c>
      <c r="AB73" s="7" t="s">
        <v>837</v>
      </c>
      <c r="AC73" s="7" t="n">
        <v>0</v>
      </c>
      <c r="AD73" s="7" t="s">
        <v>838</v>
      </c>
      <c r="AE73" s="7" t="s">
        <v>836</v>
      </c>
    </row>
    <row r="74" customFormat="false" ht="12.8" hidden="false" customHeight="false" outlineLevel="0" collapsed="false">
      <c r="L74" s="7" t="n">
        <v>72</v>
      </c>
      <c r="M74" s="7" t="s">
        <v>945</v>
      </c>
      <c r="N74" s="7" t="s">
        <v>832</v>
      </c>
      <c r="O74" s="7" t="s">
        <v>833</v>
      </c>
      <c r="P74" s="7" t="n">
        <v>180</v>
      </c>
      <c r="Q74" s="93" t="n">
        <f aca="false">P74/100</f>
        <v>1.8</v>
      </c>
      <c r="R74" s="7" t="n">
        <v>1</v>
      </c>
      <c r="S74" s="7" t="n">
        <v>0</v>
      </c>
      <c r="T74" s="7" t="n">
        <v>0</v>
      </c>
      <c r="U74" s="7" t="n">
        <v>0</v>
      </c>
      <c r="V74" s="7" t="n">
        <v>0</v>
      </c>
      <c r="W74" s="7" t="n">
        <v>0</v>
      </c>
      <c r="X74" s="7" t="n">
        <v>2</v>
      </c>
      <c r="Y74" s="7" t="s">
        <v>834</v>
      </c>
      <c r="Z74" s="7" t="s">
        <v>835</v>
      </c>
      <c r="AA74" s="7" t="s">
        <v>836</v>
      </c>
      <c r="AB74" s="7" t="s">
        <v>837</v>
      </c>
      <c r="AC74" s="7" t="n">
        <v>0</v>
      </c>
      <c r="AD74" s="7" t="s">
        <v>838</v>
      </c>
      <c r="AE74" s="7" t="s">
        <v>836</v>
      </c>
    </row>
    <row r="75" customFormat="false" ht="12.8" hidden="false" customHeight="false" outlineLevel="0" collapsed="false">
      <c r="L75" s="7" t="n">
        <v>73</v>
      </c>
      <c r="M75" s="7" t="s">
        <v>946</v>
      </c>
      <c r="N75" s="7" t="s">
        <v>832</v>
      </c>
      <c r="O75" s="7" t="s">
        <v>833</v>
      </c>
      <c r="P75" s="7" t="n">
        <v>280</v>
      </c>
      <c r="Q75" s="93" t="n">
        <f aca="false">P75/100</f>
        <v>2.8</v>
      </c>
      <c r="R75" s="7" t="n">
        <v>7</v>
      </c>
      <c r="S75" s="7" t="n">
        <v>0</v>
      </c>
      <c r="T75" s="7" t="n">
        <v>0</v>
      </c>
      <c r="U75" s="7" t="n">
        <v>0</v>
      </c>
      <c r="V75" s="7" t="n">
        <v>0</v>
      </c>
      <c r="W75" s="7" t="n">
        <v>0</v>
      </c>
      <c r="X75" s="7" t="n">
        <v>1</v>
      </c>
      <c r="Y75" s="7" t="s">
        <v>834</v>
      </c>
      <c r="Z75" s="7" t="s">
        <v>835</v>
      </c>
      <c r="AA75" s="7" t="s">
        <v>836</v>
      </c>
      <c r="AB75" s="7" t="s">
        <v>837</v>
      </c>
      <c r="AC75" s="7" t="n">
        <v>0</v>
      </c>
      <c r="AD75" s="7" t="s">
        <v>838</v>
      </c>
      <c r="AE75" s="7" t="s">
        <v>836</v>
      </c>
    </row>
    <row r="76" customFormat="false" ht="12.8" hidden="false" customHeight="false" outlineLevel="0" collapsed="false">
      <c r="L76" s="7" t="n">
        <v>74</v>
      </c>
      <c r="M76" s="7" t="s">
        <v>947</v>
      </c>
      <c r="N76" s="7" t="s">
        <v>832</v>
      </c>
      <c r="O76" s="7" t="s">
        <v>833</v>
      </c>
      <c r="P76" s="7" t="n">
        <v>80</v>
      </c>
      <c r="Q76" s="93" t="n">
        <f aca="false">P76/100</f>
        <v>0.8</v>
      </c>
      <c r="R76" s="7" t="n">
        <v>2</v>
      </c>
      <c r="S76" s="7" t="n">
        <v>0</v>
      </c>
      <c r="T76" s="7" t="n">
        <v>0</v>
      </c>
      <c r="U76" s="7" t="n">
        <v>0</v>
      </c>
      <c r="V76" s="7" t="n">
        <v>0</v>
      </c>
      <c r="W76" s="7" t="n">
        <v>0</v>
      </c>
      <c r="X76" s="7" t="n">
        <v>1</v>
      </c>
      <c r="Y76" s="7" t="s">
        <v>834</v>
      </c>
      <c r="Z76" s="7" t="s">
        <v>835</v>
      </c>
      <c r="AA76" s="7" t="s">
        <v>836</v>
      </c>
      <c r="AB76" s="7" t="s">
        <v>837</v>
      </c>
      <c r="AC76" s="7" t="n">
        <v>0</v>
      </c>
      <c r="AD76" s="7" t="s">
        <v>838</v>
      </c>
      <c r="AE76" s="7" t="s">
        <v>836</v>
      </c>
    </row>
    <row r="77" customFormat="false" ht="12.8" hidden="false" customHeight="false" outlineLevel="0" collapsed="false">
      <c r="L77" s="7" t="n">
        <v>75</v>
      </c>
      <c r="M77" s="7" t="s">
        <v>948</v>
      </c>
      <c r="N77" s="7" t="s">
        <v>832</v>
      </c>
      <c r="O77" s="7" t="s">
        <v>833</v>
      </c>
      <c r="P77" s="7" t="n">
        <v>150</v>
      </c>
      <c r="Q77" s="93" t="n">
        <f aca="false">P77/100</f>
        <v>1.5</v>
      </c>
      <c r="R77" s="7" t="n">
        <v>13</v>
      </c>
      <c r="S77" s="7" t="n">
        <v>0</v>
      </c>
      <c r="T77" s="7" t="n">
        <v>0</v>
      </c>
      <c r="U77" s="7" t="n">
        <v>0</v>
      </c>
      <c r="V77" s="7" t="n">
        <v>0</v>
      </c>
      <c r="W77" s="7" t="n">
        <v>0</v>
      </c>
      <c r="X77" s="7" t="n">
        <v>3</v>
      </c>
      <c r="Y77" s="7" t="s">
        <v>834</v>
      </c>
      <c r="Z77" s="7" t="s">
        <v>835</v>
      </c>
      <c r="AA77" s="7" t="s">
        <v>836</v>
      </c>
      <c r="AB77" s="7" t="s">
        <v>837</v>
      </c>
      <c r="AC77" s="7" t="n">
        <v>0</v>
      </c>
      <c r="AD77" s="7" t="s">
        <v>838</v>
      </c>
      <c r="AE77" s="7" t="s">
        <v>836</v>
      </c>
    </row>
    <row r="78" customFormat="false" ht="12.8" hidden="false" customHeight="false" outlineLevel="0" collapsed="false">
      <c r="L78" s="7" t="n">
        <v>76</v>
      </c>
      <c r="M78" s="7" t="s">
        <v>949</v>
      </c>
      <c r="N78" s="7" t="s">
        <v>832</v>
      </c>
      <c r="O78" s="7" t="s">
        <v>833</v>
      </c>
      <c r="P78" s="7" t="n">
        <v>250</v>
      </c>
      <c r="Q78" s="93" t="n">
        <f aca="false">P78/100</f>
        <v>2.5</v>
      </c>
      <c r="R78" s="7" t="n">
        <v>13</v>
      </c>
      <c r="S78" s="7" t="n">
        <v>0</v>
      </c>
      <c r="T78" s="7" t="n">
        <v>0</v>
      </c>
      <c r="U78" s="7" t="n">
        <v>0</v>
      </c>
      <c r="V78" s="7" t="n">
        <v>0</v>
      </c>
      <c r="W78" s="7" t="n">
        <v>0</v>
      </c>
      <c r="X78" s="7" t="n">
        <v>3</v>
      </c>
      <c r="Y78" s="7" t="s">
        <v>834</v>
      </c>
      <c r="Z78" s="7" t="s">
        <v>835</v>
      </c>
      <c r="AA78" s="7" t="s">
        <v>836</v>
      </c>
      <c r="AB78" s="7" t="s">
        <v>837</v>
      </c>
      <c r="AC78" s="7" t="n">
        <v>0</v>
      </c>
      <c r="AD78" s="7" t="s">
        <v>838</v>
      </c>
      <c r="AE78" s="7" t="s">
        <v>836</v>
      </c>
    </row>
    <row r="79" customFormat="false" ht="12.8" hidden="false" customHeight="false" outlineLevel="0" collapsed="false">
      <c r="L79" s="7" t="n">
        <v>77</v>
      </c>
      <c r="M79" s="7" t="s">
        <v>950</v>
      </c>
      <c r="N79" s="7" t="s">
        <v>832</v>
      </c>
      <c r="O79" s="7" t="s">
        <v>833</v>
      </c>
      <c r="P79" s="7" t="n">
        <v>1000</v>
      </c>
      <c r="Q79" s="93" t="n">
        <f aca="false">P79/100</f>
        <v>10</v>
      </c>
      <c r="R79" s="7" t="n">
        <v>13</v>
      </c>
      <c r="S79" s="7" t="n">
        <v>0</v>
      </c>
      <c r="T79" s="7" t="n">
        <v>0</v>
      </c>
      <c r="U79" s="7" t="n">
        <v>0</v>
      </c>
      <c r="V79" s="7" t="n">
        <v>0</v>
      </c>
      <c r="W79" s="7" t="n">
        <v>0</v>
      </c>
      <c r="X79" s="7" t="n">
        <v>3</v>
      </c>
      <c r="Y79" s="7" t="s">
        <v>834</v>
      </c>
      <c r="Z79" s="7" t="s">
        <v>835</v>
      </c>
      <c r="AA79" s="7" t="s">
        <v>836</v>
      </c>
      <c r="AB79" s="7" t="s">
        <v>837</v>
      </c>
      <c r="AC79" s="7" t="n">
        <v>0</v>
      </c>
      <c r="AD79" s="7" t="s">
        <v>838</v>
      </c>
      <c r="AE79" s="7" t="s">
        <v>836</v>
      </c>
    </row>
    <row r="80" customFormat="false" ht="12.8" hidden="false" customHeight="false" outlineLevel="0" collapsed="false">
      <c r="L80" s="7" t="n">
        <v>78</v>
      </c>
      <c r="M80" s="7" t="s">
        <v>951</v>
      </c>
      <c r="N80" s="7" t="s">
        <v>832</v>
      </c>
      <c r="O80" s="7" t="s">
        <v>833</v>
      </c>
      <c r="P80" s="7" t="n">
        <v>2900</v>
      </c>
      <c r="Q80" s="93" t="n">
        <f aca="false">P80/100</f>
        <v>29</v>
      </c>
      <c r="R80" s="7" t="n">
        <v>6</v>
      </c>
      <c r="S80" s="7" t="n">
        <v>0</v>
      </c>
      <c r="T80" s="7" t="n">
        <v>0</v>
      </c>
      <c r="U80" s="7" t="n">
        <v>0</v>
      </c>
      <c r="V80" s="7" t="n">
        <v>0</v>
      </c>
      <c r="W80" s="7" t="n">
        <v>0</v>
      </c>
      <c r="X80" s="7" t="n">
        <v>1</v>
      </c>
      <c r="Y80" s="7" t="s">
        <v>834</v>
      </c>
      <c r="Z80" s="7" t="s">
        <v>835</v>
      </c>
      <c r="AA80" s="7" t="s">
        <v>836</v>
      </c>
      <c r="AB80" s="7" t="s">
        <v>837</v>
      </c>
      <c r="AC80" s="7" t="n">
        <v>0</v>
      </c>
      <c r="AD80" s="7" t="s">
        <v>838</v>
      </c>
      <c r="AE80" s="7" t="s">
        <v>836</v>
      </c>
    </row>
    <row r="81" customFormat="false" ht="12.8" hidden="false" customHeight="false" outlineLevel="0" collapsed="false">
      <c r="L81" s="7" t="n">
        <v>79</v>
      </c>
      <c r="M81" s="7" t="s">
        <v>952</v>
      </c>
      <c r="N81" s="7" t="s">
        <v>832</v>
      </c>
      <c r="O81" s="7" t="s">
        <v>862</v>
      </c>
      <c r="P81" s="7" t="n">
        <v>1050</v>
      </c>
      <c r="Q81" s="93" t="n">
        <f aca="false">P81/100</f>
        <v>10.5</v>
      </c>
      <c r="R81" s="7" t="n">
        <v>19</v>
      </c>
      <c r="S81" s="7" t="n">
        <v>0</v>
      </c>
      <c r="T81" s="7" t="n">
        <v>0</v>
      </c>
      <c r="U81" s="7" t="n">
        <v>0</v>
      </c>
      <c r="V81" s="7" t="n">
        <v>0</v>
      </c>
      <c r="W81" s="7" t="n">
        <v>0</v>
      </c>
      <c r="X81" s="7" t="n">
        <v>1</v>
      </c>
      <c r="Y81" s="7" t="s">
        <v>834</v>
      </c>
      <c r="Z81" s="7" t="s">
        <v>835</v>
      </c>
      <c r="AA81" s="7" t="s">
        <v>836</v>
      </c>
      <c r="AB81" s="7" t="s">
        <v>837</v>
      </c>
      <c r="AC81" s="7" t="n">
        <v>0</v>
      </c>
      <c r="AD81" s="7" t="s">
        <v>838</v>
      </c>
      <c r="AE81" s="7" t="s">
        <v>836</v>
      </c>
    </row>
    <row r="82" customFormat="false" ht="12.8" hidden="false" customHeight="false" outlineLevel="0" collapsed="false">
      <c r="L82" s="7" t="n">
        <v>80</v>
      </c>
      <c r="M82" s="7" t="s">
        <v>953</v>
      </c>
      <c r="N82" s="7" t="s">
        <v>832</v>
      </c>
      <c r="O82" s="7" t="s">
        <v>833</v>
      </c>
      <c r="P82" s="7" t="n">
        <v>600</v>
      </c>
      <c r="Q82" s="93" t="n">
        <f aca="false">P82/100</f>
        <v>6</v>
      </c>
      <c r="R82" s="7" t="n">
        <v>36</v>
      </c>
      <c r="S82" s="7" t="n">
        <v>0</v>
      </c>
      <c r="T82" s="7" t="n">
        <v>0</v>
      </c>
      <c r="U82" s="7" t="n">
        <v>0</v>
      </c>
      <c r="V82" s="7" t="n">
        <v>0</v>
      </c>
      <c r="W82" s="7" t="n">
        <v>0</v>
      </c>
      <c r="X82" s="7" t="n">
        <v>1</v>
      </c>
      <c r="Y82" s="7" t="s">
        <v>834</v>
      </c>
      <c r="Z82" s="7" t="s">
        <v>835</v>
      </c>
      <c r="AA82" s="7" t="s">
        <v>836</v>
      </c>
      <c r="AB82" s="7" t="s">
        <v>837</v>
      </c>
      <c r="AC82" s="7" t="n">
        <v>0</v>
      </c>
      <c r="AD82" s="7" t="s">
        <v>838</v>
      </c>
      <c r="AE82" s="7" t="s">
        <v>836</v>
      </c>
    </row>
    <row r="83" customFormat="false" ht="12.8" hidden="false" customHeight="false" outlineLevel="0" collapsed="false">
      <c r="L83" s="7" t="n">
        <v>81</v>
      </c>
      <c r="M83" s="7" t="s">
        <v>954</v>
      </c>
      <c r="N83" s="7" t="s">
        <v>832</v>
      </c>
      <c r="O83" s="7" t="s">
        <v>833</v>
      </c>
      <c r="P83" s="7" t="n">
        <v>650</v>
      </c>
      <c r="Q83" s="93" t="n">
        <f aca="false">P83/100</f>
        <v>6.5</v>
      </c>
      <c r="R83" s="7" t="n">
        <v>36</v>
      </c>
      <c r="S83" s="7" t="n">
        <v>0</v>
      </c>
      <c r="T83" s="7" t="n">
        <v>0</v>
      </c>
      <c r="U83" s="7" t="n">
        <v>0</v>
      </c>
      <c r="V83" s="7" t="n">
        <v>0</v>
      </c>
      <c r="W83" s="7" t="n">
        <v>0</v>
      </c>
      <c r="X83" s="7" t="n">
        <v>1</v>
      </c>
      <c r="Y83" s="7" t="s">
        <v>834</v>
      </c>
      <c r="Z83" s="7" t="s">
        <v>835</v>
      </c>
      <c r="AA83" s="7" t="s">
        <v>836</v>
      </c>
      <c r="AB83" s="7" t="s">
        <v>837</v>
      </c>
      <c r="AC83" s="7" t="n">
        <v>0</v>
      </c>
      <c r="AD83" s="7" t="s">
        <v>838</v>
      </c>
      <c r="AE83" s="7" t="s">
        <v>836</v>
      </c>
    </row>
    <row r="84" customFormat="false" ht="12.8" hidden="false" customHeight="false" outlineLevel="0" collapsed="false">
      <c r="L84" s="7" t="n">
        <v>82</v>
      </c>
      <c r="M84" s="7" t="s">
        <v>955</v>
      </c>
      <c r="N84" s="7" t="s">
        <v>832</v>
      </c>
      <c r="O84" s="7" t="s">
        <v>833</v>
      </c>
      <c r="P84" s="7" t="n">
        <v>750</v>
      </c>
      <c r="Q84" s="93" t="n">
        <f aca="false">P84/100</f>
        <v>7.5</v>
      </c>
      <c r="R84" s="7" t="n">
        <v>36</v>
      </c>
      <c r="S84" s="7" t="n">
        <v>0</v>
      </c>
      <c r="T84" s="7" t="n">
        <v>0</v>
      </c>
      <c r="U84" s="7" t="n">
        <v>0</v>
      </c>
      <c r="V84" s="7" t="n">
        <v>0</v>
      </c>
      <c r="W84" s="7" t="n">
        <v>0</v>
      </c>
      <c r="X84" s="7" t="n">
        <v>1</v>
      </c>
      <c r="Y84" s="7" t="s">
        <v>834</v>
      </c>
      <c r="Z84" s="7" t="s">
        <v>835</v>
      </c>
      <c r="AA84" s="7" t="s">
        <v>836</v>
      </c>
      <c r="AB84" s="7" t="s">
        <v>837</v>
      </c>
      <c r="AC84" s="7" t="n">
        <v>0</v>
      </c>
      <c r="AD84" s="7" t="s">
        <v>838</v>
      </c>
      <c r="AE84" s="7" t="s">
        <v>836</v>
      </c>
    </row>
    <row r="85" customFormat="false" ht="12.8" hidden="false" customHeight="false" outlineLevel="0" collapsed="false">
      <c r="L85" s="7" t="n">
        <v>83</v>
      </c>
      <c r="M85" s="7" t="s">
        <v>956</v>
      </c>
      <c r="N85" s="7" t="s">
        <v>832</v>
      </c>
      <c r="O85" s="7" t="s">
        <v>833</v>
      </c>
      <c r="P85" s="7" t="n">
        <v>600</v>
      </c>
      <c r="Q85" s="93" t="n">
        <f aca="false">P85/100</f>
        <v>6</v>
      </c>
      <c r="R85" s="7" t="n">
        <v>36</v>
      </c>
      <c r="S85" s="7" t="n">
        <v>0</v>
      </c>
      <c r="T85" s="7" t="n">
        <v>0</v>
      </c>
      <c r="U85" s="7" t="n">
        <v>0</v>
      </c>
      <c r="V85" s="7" t="n">
        <v>0</v>
      </c>
      <c r="W85" s="7" t="n">
        <v>0</v>
      </c>
      <c r="X85" s="7" t="n">
        <v>1</v>
      </c>
      <c r="Y85" s="7" t="s">
        <v>834</v>
      </c>
      <c r="Z85" s="7" t="s">
        <v>835</v>
      </c>
      <c r="AA85" s="7" t="s">
        <v>836</v>
      </c>
      <c r="AB85" s="7" t="s">
        <v>837</v>
      </c>
      <c r="AC85" s="7" t="n">
        <v>0</v>
      </c>
      <c r="AD85" s="7" t="s">
        <v>838</v>
      </c>
      <c r="AE85" s="7" t="s">
        <v>836</v>
      </c>
    </row>
    <row r="86" customFormat="false" ht="12.8" hidden="false" customHeight="false" outlineLevel="0" collapsed="false">
      <c r="L86" s="7" t="n">
        <v>84</v>
      </c>
      <c r="M86" s="7" t="s">
        <v>957</v>
      </c>
      <c r="N86" s="7" t="s">
        <v>832</v>
      </c>
      <c r="O86" s="7" t="s">
        <v>833</v>
      </c>
      <c r="P86" s="7" t="n">
        <v>1000</v>
      </c>
      <c r="Q86" s="93" t="n">
        <f aca="false">P86/100</f>
        <v>10</v>
      </c>
      <c r="R86" s="7" t="n">
        <v>16</v>
      </c>
      <c r="S86" s="7" t="n">
        <v>0</v>
      </c>
      <c r="T86" s="7" t="n">
        <v>0</v>
      </c>
      <c r="U86" s="7" t="n">
        <v>0</v>
      </c>
      <c r="V86" s="7" t="n">
        <v>0</v>
      </c>
      <c r="W86" s="7" t="n">
        <v>0</v>
      </c>
      <c r="X86" s="7" t="n">
        <v>3</v>
      </c>
      <c r="Y86" s="7" t="s">
        <v>834</v>
      </c>
      <c r="Z86" s="7" t="s">
        <v>835</v>
      </c>
      <c r="AA86" s="7" t="s">
        <v>836</v>
      </c>
      <c r="AB86" s="7" t="s">
        <v>837</v>
      </c>
      <c r="AC86" s="7" t="n">
        <v>0</v>
      </c>
      <c r="AD86" s="7" t="s">
        <v>838</v>
      </c>
      <c r="AE86" s="7" t="s">
        <v>836</v>
      </c>
    </row>
    <row r="87" customFormat="false" ht="12.8" hidden="false" customHeight="false" outlineLevel="0" collapsed="false">
      <c r="L87" s="7" t="n">
        <v>85</v>
      </c>
      <c r="M87" s="7" t="s">
        <v>958</v>
      </c>
      <c r="N87" s="7" t="s">
        <v>832</v>
      </c>
      <c r="O87" s="7" t="s">
        <v>833</v>
      </c>
      <c r="P87" s="7" t="n">
        <v>2200</v>
      </c>
      <c r="Q87" s="93" t="n">
        <f aca="false">P87/100</f>
        <v>22</v>
      </c>
      <c r="R87" s="7" t="n">
        <v>16</v>
      </c>
      <c r="S87" s="7" t="n">
        <v>0</v>
      </c>
      <c r="T87" s="7" t="n">
        <v>0</v>
      </c>
      <c r="U87" s="7" t="n">
        <v>0</v>
      </c>
      <c r="V87" s="7" t="n">
        <v>0</v>
      </c>
      <c r="W87" s="7" t="n">
        <v>0</v>
      </c>
      <c r="X87" s="7" t="n">
        <v>3</v>
      </c>
      <c r="Y87" s="7" t="s">
        <v>834</v>
      </c>
      <c r="Z87" s="7" t="s">
        <v>835</v>
      </c>
      <c r="AA87" s="7" t="s">
        <v>836</v>
      </c>
      <c r="AB87" s="7" t="s">
        <v>837</v>
      </c>
      <c r="AC87" s="7" t="n">
        <v>0</v>
      </c>
      <c r="AD87" s="7" t="s">
        <v>838</v>
      </c>
      <c r="AE87" s="7" t="s">
        <v>836</v>
      </c>
    </row>
    <row r="88" customFormat="false" ht="12.8" hidden="false" customHeight="false" outlineLevel="0" collapsed="false">
      <c r="L88" s="7" t="n">
        <v>86</v>
      </c>
      <c r="M88" s="7" t="s">
        <v>959</v>
      </c>
      <c r="N88" s="7" t="s">
        <v>832</v>
      </c>
      <c r="O88" s="7" t="s">
        <v>833</v>
      </c>
      <c r="P88" s="7" t="n">
        <v>6400</v>
      </c>
      <c r="Q88" s="93" t="n">
        <f aca="false">P88/100</f>
        <v>64</v>
      </c>
      <c r="R88" s="7" t="n">
        <v>16</v>
      </c>
      <c r="S88" s="7" t="n">
        <v>0</v>
      </c>
      <c r="T88" s="7" t="n">
        <v>0</v>
      </c>
      <c r="U88" s="7" t="n">
        <v>0</v>
      </c>
      <c r="V88" s="7" t="n">
        <v>0</v>
      </c>
      <c r="W88" s="7" t="n">
        <v>0</v>
      </c>
      <c r="X88" s="7" t="n">
        <v>3</v>
      </c>
      <c r="Y88" s="7" t="s">
        <v>834</v>
      </c>
      <c r="Z88" s="7" t="s">
        <v>835</v>
      </c>
      <c r="AA88" s="7" t="s">
        <v>836</v>
      </c>
      <c r="AB88" s="7" t="s">
        <v>837</v>
      </c>
      <c r="AC88" s="7" t="n">
        <v>0</v>
      </c>
      <c r="AD88" s="7" t="s">
        <v>838</v>
      </c>
      <c r="AE88" s="7" t="s">
        <v>836</v>
      </c>
    </row>
    <row r="89" customFormat="false" ht="12.8" hidden="false" customHeight="false" outlineLevel="0" collapsed="false">
      <c r="L89" s="7" t="n">
        <v>87</v>
      </c>
      <c r="M89" s="7" t="s">
        <v>960</v>
      </c>
      <c r="N89" s="7" t="s">
        <v>832</v>
      </c>
      <c r="O89" s="7" t="s">
        <v>833</v>
      </c>
      <c r="P89" s="7" t="n">
        <v>8400</v>
      </c>
      <c r="Q89" s="93" t="n">
        <f aca="false">P89/100</f>
        <v>84</v>
      </c>
      <c r="R89" s="7" t="n">
        <v>16</v>
      </c>
      <c r="S89" s="7" t="n">
        <v>0</v>
      </c>
      <c r="T89" s="7" t="n">
        <v>0</v>
      </c>
      <c r="U89" s="7" t="n">
        <v>0</v>
      </c>
      <c r="V89" s="7" t="n">
        <v>0</v>
      </c>
      <c r="W89" s="7" t="n">
        <v>0</v>
      </c>
      <c r="X89" s="7" t="n">
        <v>3</v>
      </c>
      <c r="Y89" s="7" t="s">
        <v>834</v>
      </c>
      <c r="Z89" s="7" t="s">
        <v>835</v>
      </c>
      <c r="AA89" s="7" t="s">
        <v>836</v>
      </c>
      <c r="AB89" s="7" t="s">
        <v>837</v>
      </c>
      <c r="AC89" s="7" t="n">
        <v>0</v>
      </c>
      <c r="AD89" s="7" t="s">
        <v>838</v>
      </c>
      <c r="AE89" s="7" t="s">
        <v>836</v>
      </c>
    </row>
    <row r="90" customFormat="false" ht="12.8" hidden="false" customHeight="false" outlineLevel="0" collapsed="false">
      <c r="L90" s="7" t="n">
        <v>88</v>
      </c>
      <c r="M90" s="7" t="s">
        <v>961</v>
      </c>
      <c r="N90" s="7" t="s">
        <v>832</v>
      </c>
      <c r="O90" s="7" t="s">
        <v>833</v>
      </c>
      <c r="P90" s="7" t="n">
        <v>3900</v>
      </c>
      <c r="Q90" s="93" t="n">
        <f aca="false">P90/100</f>
        <v>39</v>
      </c>
      <c r="R90" s="7" t="n">
        <v>16</v>
      </c>
      <c r="S90" s="7" t="n">
        <v>0</v>
      </c>
      <c r="T90" s="7" t="n">
        <v>0</v>
      </c>
      <c r="U90" s="7" t="n">
        <v>0</v>
      </c>
      <c r="V90" s="7" t="n">
        <v>0</v>
      </c>
      <c r="W90" s="7" t="n">
        <v>0</v>
      </c>
      <c r="X90" s="7" t="n">
        <v>3</v>
      </c>
      <c r="Y90" s="7" t="s">
        <v>834</v>
      </c>
      <c r="Z90" s="7" t="s">
        <v>835</v>
      </c>
      <c r="AA90" s="7" t="s">
        <v>836</v>
      </c>
      <c r="AB90" s="7" t="s">
        <v>837</v>
      </c>
      <c r="AC90" s="7" t="n">
        <v>0</v>
      </c>
      <c r="AD90" s="7" t="s">
        <v>838</v>
      </c>
      <c r="AE90" s="7" t="s">
        <v>836</v>
      </c>
    </row>
    <row r="91" customFormat="false" ht="12.8" hidden="false" customHeight="false" outlineLevel="0" collapsed="false">
      <c r="L91" s="7" t="n">
        <v>89</v>
      </c>
      <c r="M91" s="7" t="s">
        <v>962</v>
      </c>
      <c r="N91" s="7" t="s">
        <v>832</v>
      </c>
      <c r="O91" s="7" t="s">
        <v>833</v>
      </c>
      <c r="P91" s="7" t="n">
        <v>7600</v>
      </c>
      <c r="Q91" s="93" t="n">
        <f aca="false">P91/100</f>
        <v>76</v>
      </c>
      <c r="R91" s="7" t="n">
        <v>16</v>
      </c>
      <c r="S91" s="7" t="n">
        <v>0</v>
      </c>
      <c r="T91" s="7" t="n">
        <v>0</v>
      </c>
      <c r="U91" s="7" t="n">
        <v>0</v>
      </c>
      <c r="V91" s="7" t="n">
        <v>0</v>
      </c>
      <c r="W91" s="7" t="n">
        <v>0</v>
      </c>
      <c r="X91" s="7" t="n">
        <v>3</v>
      </c>
      <c r="Y91" s="7" t="s">
        <v>834</v>
      </c>
      <c r="Z91" s="7" t="s">
        <v>835</v>
      </c>
      <c r="AA91" s="7" t="s">
        <v>836</v>
      </c>
      <c r="AB91" s="7" t="s">
        <v>837</v>
      </c>
      <c r="AC91" s="7" t="n">
        <v>0</v>
      </c>
      <c r="AD91" s="7" t="s">
        <v>838</v>
      </c>
      <c r="AE91" s="7" t="s">
        <v>836</v>
      </c>
    </row>
    <row r="92" customFormat="false" ht="12.8" hidden="false" customHeight="false" outlineLevel="0" collapsed="false">
      <c r="L92" s="7" t="n">
        <v>90</v>
      </c>
      <c r="M92" s="7" t="s">
        <v>963</v>
      </c>
      <c r="N92" s="7" t="s">
        <v>832</v>
      </c>
      <c r="O92" s="7" t="s">
        <v>833</v>
      </c>
      <c r="P92" s="7" t="n">
        <v>6600</v>
      </c>
      <c r="Q92" s="93" t="n">
        <f aca="false">P92/100</f>
        <v>66</v>
      </c>
      <c r="R92" s="7" t="n">
        <v>16</v>
      </c>
      <c r="S92" s="7" t="n">
        <v>0</v>
      </c>
      <c r="T92" s="7" t="n">
        <v>0</v>
      </c>
      <c r="U92" s="7" t="n">
        <v>0</v>
      </c>
      <c r="V92" s="7" t="n">
        <v>0</v>
      </c>
      <c r="W92" s="7" t="n">
        <v>0</v>
      </c>
      <c r="X92" s="7" t="n">
        <v>3</v>
      </c>
      <c r="Y92" s="7" t="s">
        <v>834</v>
      </c>
      <c r="Z92" s="7" t="s">
        <v>835</v>
      </c>
      <c r="AA92" s="7" t="s">
        <v>836</v>
      </c>
      <c r="AB92" s="7" t="s">
        <v>837</v>
      </c>
      <c r="AC92" s="7" t="n">
        <v>0</v>
      </c>
      <c r="AD92" s="7" t="s">
        <v>838</v>
      </c>
      <c r="AE92" s="7" t="s">
        <v>836</v>
      </c>
    </row>
    <row r="93" customFormat="false" ht="12.8" hidden="false" customHeight="false" outlineLevel="0" collapsed="false">
      <c r="L93" s="7" t="n">
        <v>91</v>
      </c>
      <c r="M93" s="7" t="s">
        <v>964</v>
      </c>
      <c r="N93" s="7" t="s">
        <v>832</v>
      </c>
      <c r="O93" s="7" t="s">
        <v>833</v>
      </c>
      <c r="P93" s="7" t="n">
        <v>5800</v>
      </c>
      <c r="Q93" s="93" t="n">
        <f aca="false">P93/100</f>
        <v>58</v>
      </c>
      <c r="R93" s="7" t="n">
        <v>16</v>
      </c>
      <c r="S93" s="7" t="n">
        <v>0</v>
      </c>
      <c r="T93" s="7" t="n">
        <v>0</v>
      </c>
      <c r="U93" s="7" t="n">
        <v>0</v>
      </c>
      <c r="V93" s="7" t="n">
        <v>0</v>
      </c>
      <c r="W93" s="7" t="n">
        <v>0</v>
      </c>
      <c r="X93" s="7" t="n">
        <v>3</v>
      </c>
      <c r="Y93" s="7" t="s">
        <v>834</v>
      </c>
      <c r="Z93" s="7" t="s">
        <v>835</v>
      </c>
      <c r="AA93" s="7" t="s">
        <v>836</v>
      </c>
      <c r="AB93" s="7" t="s">
        <v>837</v>
      </c>
      <c r="AC93" s="7" t="n">
        <v>0</v>
      </c>
      <c r="AD93" s="7" t="s">
        <v>838</v>
      </c>
      <c r="AE93" s="7" t="s">
        <v>836</v>
      </c>
    </row>
    <row r="94" customFormat="false" ht="12.8" hidden="false" customHeight="false" outlineLevel="0" collapsed="false">
      <c r="L94" s="7" t="n">
        <v>92</v>
      </c>
      <c r="M94" s="7" t="s">
        <v>965</v>
      </c>
      <c r="N94" s="7" t="s">
        <v>832</v>
      </c>
      <c r="O94" s="7" t="s">
        <v>833</v>
      </c>
      <c r="P94" s="7" t="n">
        <v>6900</v>
      </c>
      <c r="Q94" s="93" t="n">
        <f aca="false">P94/100</f>
        <v>69</v>
      </c>
      <c r="R94" s="7" t="n">
        <v>16</v>
      </c>
      <c r="S94" s="7" t="n">
        <v>0</v>
      </c>
      <c r="T94" s="7" t="n">
        <v>0</v>
      </c>
      <c r="U94" s="7" t="n">
        <v>0</v>
      </c>
      <c r="V94" s="7" t="n">
        <v>0</v>
      </c>
      <c r="W94" s="7" t="n">
        <v>0</v>
      </c>
      <c r="X94" s="7" t="n">
        <v>3</v>
      </c>
      <c r="Y94" s="7" t="s">
        <v>834</v>
      </c>
      <c r="Z94" s="7" t="s">
        <v>835</v>
      </c>
      <c r="AA94" s="7" t="s">
        <v>836</v>
      </c>
      <c r="AB94" s="7" t="s">
        <v>837</v>
      </c>
      <c r="AC94" s="7" t="n">
        <v>0</v>
      </c>
      <c r="AD94" s="7" t="s">
        <v>838</v>
      </c>
      <c r="AE94" s="7" t="s">
        <v>836</v>
      </c>
    </row>
    <row r="95" customFormat="false" ht="12.8" hidden="false" customHeight="false" outlineLevel="0" collapsed="false">
      <c r="L95" s="7" t="n">
        <v>93</v>
      </c>
      <c r="M95" s="7" t="s">
        <v>966</v>
      </c>
      <c r="N95" s="7" t="s">
        <v>832</v>
      </c>
      <c r="O95" s="7" t="s">
        <v>833</v>
      </c>
      <c r="P95" s="7" t="n">
        <v>2900</v>
      </c>
      <c r="Q95" s="93" t="n">
        <f aca="false">P95/100</f>
        <v>29</v>
      </c>
      <c r="R95" s="7" t="n">
        <v>16</v>
      </c>
      <c r="S95" s="7" t="n">
        <v>0</v>
      </c>
      <c r="T95" s="7" t="n">
        <v>0</v>
      </c>
      <c r="U95" s="7" t="n">
        <v>0</v>
      </c>
      <c r="V95" s="7" t="n">
        <v>0</v>
      </c>
      <c r="W95" s="7" t="n">
        <v>0</v>
      </c>
      <c r="X95" s="7" t="n">
        <v>3</v>
      </c>
      <c r="Y95" s="7" t="s">
        <v>834</v>
      </c>
      <c r="Z95" s="7" t="s">
        <v>835</v>
      </c>
      <c r="AA95" s="7" t="s">
        <v>836</v>
      </c>
      <c r="AB95" s="7" t="s">
        <v>837</v>
      </c>
      <c r="AC95" s="7" t="n">
        <v>0</v>
      </c>
      <c r="AD95" s="7" t="s">
        <v>838</v>
      </c>
      <c r="AE95" s="7" t="s">
        <v>836</v>
      </c>
    </row>
    <row r="96" customFormat="false" ht="12.8" hidden="false" customHeight="false" outlineLevel="0" collapsed="false">
      <c r="L96" s="7" t="n">
        <v>94</v>
      </c>
      <c r="M96" s="7" t="s">
        <v>967</v>
      </c>
      <c r="N96" s="7" t="s">
        <v>832</v>
      </c>
      <c r="O96" s="7" t="s">
        <v>833</v>
      </c>
      <c r="P96" s="7" t="n">
        <v>2500</v>
      </c>
      <c r="Q96" s="93" t="n">
        <f aca="false">P96/100</f>
        <v>25</v>
      </c>
      <c r="R96" s="7" t="n">
        <v>16</v>
      </c>
      <c r="S96" s="7" t="n">
        <v>0</v>
      </c>
      <c r="T96" s="7" t="n">
        <v>0</v>
      </c>
      <c r="U96" s="7" t="n">
        <v>0</v>
      </c>
      <c r="V96" s="7" t="n">
        <v>0</v>
      </c>
      <c r="W96" s="7" t="n">
        <v>0</v>
      </c>
      <c r="X96" s="7" t="n">
        <v>3</v>
      </c>
      <c r="Y96" s="7" t="s">
        <v>834</v>
      </c>
      <c r="Z96" s="7" t="s">
        <v>835</v>
      </c>
      <c r="AA96" s="7" t="s">
        <v>836</v>
      </c>
      <c r="AB96" s="7" t="s">
        <v>837</v>
      </c>
      <c r="AC96" s="7" t="n">
        <v>0</v>
      </c>
      <c r="AD96" s="7" t="s">
        <v>838</v>
      </c>
      <c r="AE96" s="7" t="s">
        <v>836</v>
      </c>
    </row>
    <row r="97" customFormat="false" ht="12.8" hidden="false" customHeight="false" outlineLevel="0" collapsed="false">
      <c r="L97" s="7" t="n">
        <v>95</v>
      </c>
      <c r="M97" s="7" t="s">
        <v>968</v>
      </c>
      <c r="N97" s="7" t="s">
        <v>832</v>
      </c>
      <c r="O97" s="7" t="s">
        <v>833</v>
      </c>
      <c r="P97" s="7" t="n">
        <v>250</v>
      </c>
      <c r="Q97" s="93" t="n">
        <f aca="false">P97/100</f>
        <v>2.5</v>
      </c>
      <c r="R97" s="7" t="n">
        <v>16</v>
      </c>
      <c r="S97" s="7" t="n">
        <v>0</v>
      </c>
      <c r="T97" s="7" t="n">
        <v>0</v>
      </c>
      <c r="U97" s="7" t="n">
        <v>0</v>
      </c>
      <c r="V97" s="7" t="n">
        <v>0</v>
      </c>
      <c r="W97" s="7" t="n">
        <v>0</v>
      </c>
      <c r="X97" s="7" t="n">
        <v>3</v>
      </c>
      <c r="Y97" s="7" t="s">
        <v>834</v>
      </c>
      <c r="Z97" s="7" t="s">
        <v>835</v>
      </c>
      <c r="AA97" s="7" t="s">
        <v>836</v>
      </c>
      <c r="AB97" s="7" t="s">
        <v>837</v>
      </c>
      <c r="AC97" s="7" t="n">
        <v>0</v>
      </c>
      <c r="AD97" s="7" t="s">
        <v>838</v>
      </c>
      <c r="AE97" s="7" t="s">
        <v>836</v>
      </c>
    </row>
    <row r="98" customFormat="false" ht="12.8" hidden="false" customHeight="false" outlineLevel="0" collapsed="false">
      <c r="L98" s="7" t="n">
        <v>96</v>
      </c>
      <c r="M98" s="7" t="s">
        <v>969</v>
      </c>
      <c r="N98" s="7" t="s">
        <v>832</v>
      </c>
      <c r="O98" s="7" t="s">
        <v>833</v>
      </c>
      <c r="P98" s="7" t="n">
        <v>2400</v>
      </c>
      <c r="Q98" s="93" t="n">
        <f aca="false">P98/100</f>
        <v>24</v>
      </c>
      <c r="R98" s="7" t="n">
        <v>16</v>
      </c>
      <c r="S98" s="7" t="n">
        <v>0</v>
      </c>
      <c r="T98" s="7" t="n">
        <v>0</v>
      </c>
      <c r="U98" s="7" t="n">
        <v>0</v>
      </c>
      <c r="V98" s="7" t="n">
        <v>0</v>
      </c>
      <c r="W98" s="7" t="n">
        <v>0</v>
      </c>
      <c r="X98" s="7" t="n">
        <v>3</v>
      </c>
      <c r="Y98" s="7" t="s">
        <v>834</v>
      </c>
      <c r="Z98" s="7" t="s">
        <v>835</v>
      </c>
      <c r="AA98" s="7" t="s">
        <v>836</v>
      </c>
      <c r="AB98" s="7" t="s">
        <v>837</v>
      </c>
      <c r="AC98" s="7" t="n">
        <v>0</v>
      </c>
      <c r="AD98" s="7" t="s">
        <v>838</v>
      </c>
      <c r="AE98" s="7" t="s">
        <v>836</v>
      </c>
    </row>
    <row r="99" customFormat="false" ht="12.8" hidden="false" customHeight="false" outlineLevel="0" collapsed="false">
      <c r="L99" s="7" t="n">
        <v>97</v>
      </c>
      <c r="M99" s="7" t="s">
        <v>970</v>
      </c>
      <c r="N99" s="7" t="s">
        <v>832</v>
      </c>
      <c r="O99" s="7" t="s">
        <v>833</v>
      </c>
      <c r="P99" s="7" t="n">
        <v>600</v>
      </c>
      <c r="Q99" s="93" t="n">
        <f aca="false">P99/100</f>
        <v>6</v>
      </c>
      <c r="R99" s="7" t="n">
        <v>16</v>
      </c>
      <c r="S99" s="7" t="n">
        <v>0</v>
      </c>
      <c r="T99" s="7" t="n">
        <v>0</v>
      </c>
      <c r="U99" s="7" t="n">
        <v>0</v>
      </c>
      <c r="V99" s="7" t="n">
        <v>0</v>
      </c>
      <c r="W99" s="7" t="n">
        <v>0</v>
      </c>
      <c r="X99" s="7" t="n">
        <v>3</v>
      </c>
      <c r="Y99" s="7" t="s">
        <v>834</v>
      </c>
      <c r="Z99" s="7" t="s">
        <v>835</v>
      </c>
      <c r="AA99" s="7" t="s">
        <v>836</v>
      </c>
      <c r="AB99" s="7" t="s">
        <v>837</v>
      </c>
      <c r="AC99" s="7" t="n">
        <v>0</v>
      </c>
      <c r="AD99" s="7" t="s">
        <v>838</v>
      </c>
      <c r="AE99" s="7" t="s">
        <v>836</v>
      </c>
    </row>
    <row r="100" customFormat="false" ht="12.8" hidden="false" customHeight="false" outlineLevel="0" collapsed="false">
      <c r="L100" s="7" t="n">
        <v>98</v>
      </c>
      <c r="M100" s="7" t="s">
        <v>971</v>
      </c>
      <c r="N100" s="7" t="s">
        <v>832</v>
      </c>
      <c r="O100" s="7" t="s">
        <v>833</v>
      </c>
      <c r="P100" s="7" t="n">
        <v>1600</v>
      </c>
      <c r="Q100" s="93" t="n">
        <f aca="false">P100/100</f>
        <v>16</v>
      </c>
      <c r="R100" s="7" t="n">
        <v>16</v>
      </c>
      <c r="S100" s="7" t="n">
        <v>0</v>
      </c>
      <c r="T100" s="7" t="n">
        <v>0</v>
      </c>
      <c r="U100" s="7" t="n">
        <v>0</v>
      </c>
      <c r="V100" s="7" t="n">
        <v>0</v>
      </c>
      <c r="W100" s="7" t="n">
        <v>0</v>
      </c>
      <c r="X100" s="7" t="n">
        <v>3</v>
      </c>
      <c r="Y100" s="7" t="s">
        <v>834</v>
      </c>
      <c r="Z100" s="7" t="s">
        <v>835</v>
      </c>
      <c r="AA100" s="7" t="s">
        <v>836</v>
      </c>
      <c r="AB100" s="7" t="s">
        <v>837</v>
      </c>
      <c r="AC100" s="7" t="n">
        <v>0</v>
      </c>
      <c r="AD100" s="7" t="s">
        <v>838</v>
      </c>
      <c r="AE100" s="7" t="s">
        <v>836</v>
      </c>
    </row>
    <row r="101" customFormat="false" ht="12.8" hidden="false" customHeight="false" outlineLevel="0" collapsed="false">
      <c r="L101" s="7" t="n">
        <v>99</v>
      </c>
      <c r="M101" s="7" t="s">
        <v>972</v>
      </c>
      <c r="N101" s="7" t="s">
        <v>832</v>
      </c>
      <c r="O101" s="7" t="s">
        <v>833</v>
      </c>
      <c r="P101" s="7" t="n">
        <v>990</v>
      </c>
      <c r="Q101" s="93" t="n">
        <f aca="false">P101/100</f>
        <v>9.9</v>
      </c>
      <c r="R101" s="7" t="n">
        <v>44</v>
      </c>
      <c r="S101" s="7" t="n">
        <v>0</v>
      </c>
      <c r="T101" s="7" t="n">
        <v>0</v>
      </c>
      <c r="U101" s="7" t="n">
        <v>0</v>
      </c>
      <c r="V101" s="7" t="n">
        <v>0</v>
      </c>
      <c r="W101" s="7" t="n">
        <v>0</v>
      </c>
      <c r="X101" s="7" t="n">
        <v>3</v>
      </c>
      <c r="Y101" s="7" t="s">
        <v>834</v>
      </c>
      <c r="Z101" s="7" t="s">
        <v>835</v>
      </c>
      <c r="AA101" s="7" t="s">
        <v>836</v>
      </c>
      <c r="AB101" s="7" t="s">
        <v>837</v>
      </c>
      <c r="AC101" s="7" t="n">
        <v>0</v>
      </c>
      <c r="AD101" s="7" t="s">
        <v>838</v>
      </c>
      <c r="AE101" s="7" t="s">
        <v>836</v>
      </c>
    </row>
    <row r="102" customFormat="false" ht="12.8" hidden="false" customHeight="false" outlineLevel="0" collapsed="false">
      <c r="L102" s="7" t="n">
        <v>100</v>
      </c>
      <c r="M102" s="7" t="s">
        <v>889</v>
      </c>
      <c r="N102" s="7" t="s">
        <v>832</v>
      </c>
      <c r="O102" s="7" t="s">
        <v>833</v>
      </c>
      <c r="P102" s="7" t="n">
        <v>790</v>
      </c>
      <c r="Q102" s="93" t="n">
        <f aca="false">P102/100</f>
        <v>7.9</v>
      </c>
      <c r="R102" s="7" t="n">
        <v>3</v>
      </c>
      <c r="S102" s="7" t="n">
        <v>0</v>
      </c>
      <c r="T102" s="7" t="n">
        <v>0</v>
      </c>
      <c r="U102" s="7" t="n">
        <v>0</v>
      </c>
      <c r="V102" s="7" t="n">
        <v>0</v>
      </c>
      <c r="W102" s="7" t="n">
        <v>0</v>
      </c>
      <c r="X102" s="7" t="n">
        <v>1</v>
      </c>
      <c r="Y102" s="7" t="s">
        <v>834</v>
      </c>
      <c r="Z102" s="7" t="s">
        <v>835</v>
      </c>
      <c r="AA102" s="7" t="s">
        <v>836</v>
      </c>
      <c r="AB102" s="7" t="s">
        <v>837</v>
      </c>
      <c r="AC102" s="7" t="n">
        <v>0</v>
      </c>
      <c r="AD102" s="7" t="s">
        <v>838</v>
      </c>
      <c r="AE102" s="7" t="s">
        <v>836</v>
      </c>
    </row>
    <row r="103" customFormat="false" ht="12.8" hidden="false" customHeight="false" outlineLevel="0" collapsed="false">
      <c r="L103" s="7" t="n">
        <v>101</v>
      </c>
      <c r="M103" s="7" t="s">
        <v>850</v>
      </c>
      <c r="N103" s="7" t="s">
        <v>832</v>
      </c>
      <c r="O103" s="7" t="s">
        <v>833</v>
      </c>
      <c r="P103" s="7" t="n">
        <v>350</v>
      </c>
      <c r="Q103" s="93" t="n">
        <f aca="false">P103/100</f>
        <v>3.5</v>
      </c>
      <c r="R103" s="7" t="n">
        <v>1</v>
      </c>
      <c r="S103" s="7" t="n">
        <v>0</v>
      </c>
      <c r="T103" s="7" t="n">
        <v>0</v>
      </c>
      <c r="U103" s="7" t="n">
        <v>0</v>
      </c>
      <c r="V103" s="7" t="n">
        <v>0</v>
      </c>
      <c r="W103" s="7" t="n">
        <v>0</v>
      </c>
      <c r="X103" s="7" t="n">
        <v>1</v>
      </c>
      <c r="Y103" s="7" t="s">
        <v>834</v>
      </c>
      <c r="Z103" s="7" t="s">
        <v>835</v>
      </c>
      <c r="AA103" s="7" t="s">
        <v>836</v>
      </c>
      <c r="AB103" s="7" t="s">
        <v>837</v>
      </c>
      <c r="AC103" s="7" t="n">
        <v>0</v>
      </c>
      <c r="AD103" s="7" t="s">
        <v>838</v>
      </c>
      <c r="AE103" s="7" t="s">
        <v>836</v>
      </c>
    </row>
    <row r="104" customFormat="false" ht="12.8" hidden="false" customHeight="false" outlineLevel="0" collapsed="false">
      <c r="J104" s="7"/>
      <c r="L104" s="7" t="n">
        <v>102</v>
      </c>
      <c r="M104" s="7" t="s">
        <v>852</v>
      </c>
      <c r="N104" s="7" t="s">
        <v>832</v>
      </c>
      <c r="O104" s="7" t="s">
        <v>833</v>
      </c>
      <c r="P104" s="7" t="n">
        <v>370</v>
      </c>
      <c r="Q104" s="93" t="n">
        <f aca="false">P104/100</f>
        <v>3.7</v>
      </c>
      <c r="R104" s="7" t="n">
        <v>1</v>
      </c>
      <c r="S104" s="7" t="n">
        <v>0</v>
      </c>
      <c r="T104" s="7" t="n">
        <v>0</v>
      </c>
      <c r="U104" s="7" t="n">
        <v>0</v>
      </c>
      <c r="V104" s="7" t="n">
        <v>0</v>
      </c>
      <c r="W104" s="7" t="n">
        <v>0</v>
      </c>
      <c r="X104" s="7" t="n">
        <v>1</v>
      </c>
      <c r="Y104" s="7" t="s">
        <v>834</v>
      </c>
      <c r="Z104" s="7" t="s">
        <v>835</v>
      </c>
      <c r="AA104" s="7" t="s">
        <v>836</v>
      </c>
      <c r="AB104" s="7" t="s">
        <v>837</v>
      </c>
      <c r="AC104" s="7" t="n">
        <v>0</v>
      </c>
      <c r="AD104" s="7" t="s">
        <v>838</v>
      </c>
      <c r="AE104" s="7" t="s">
        <v>836</v>
      </c>
    </row>
    <row r="105" customFormat="false" ht="12.75" hidden="false" customHeight="true" outlineLevel="0" collapsed="false">
      <c r="J105" s="7"/>
      <c r="L105" s="7" t="n">
        <v>103</v>
      </c>
      <c r="M105" s="7" t="s">
        <v>854</v>
      </c>
      <c r="N105" s="7" t="s">
        <v>832</v>
      </c>
      <c r="O105" s="7" t="s">
        <v>833</v>
      </c>
      <c r="P105" s="7" t="n">
        <v>370</v>
      </c>
      <c r="Q105" s="93" t="n">
        <f aca="false">P105/100</f>
        <v>3.7</v>
      </c>
      <c r="R105" s="7" t="n">
        <v>1</v>
      </c>
      <c r="S105" s="7" t="n">
        <v>0</v>
      </c>
      <c r="T105" s="7" t="n">
        <v>0</v>
      </c>
      <c r="U105" s="7" t="n">
        <v>0</v>
      </c>
      <c r="V105" s="7" t="n">
        <v>0</v>
      </c>
      <c r="W105" s="7" t="n">
        <v>0</v>
      </c>
      <c r="X105" s="7" t="n">
        <v>1</v>
      </c>
      <c r="Y105" s="7" t="s">
        <v>834</v>
      </c>
      <c r="Z105" s="7" t="s">
        <v>835</v>
      </c>
      <c r="AA105" s="7" t="s">
        <v>836</v>
      </c>
      <c r="AB105" s="7" t="s">
        <v>837</v>
      </c>
      <c r="AC105" s="7" t="n">
        <v>0</v>
      </c>
      <c r="AD105" s="7" t="s">
        <v>838</v>
      </c>
      <c r="AE105" s="7" t="s">
        <v>836</v>
      </c>
    </row>
    <row r="106" customFormat="false" ht="12.8" hidden="false" customHeight="false" outlineLevel="0" collapsed="false">
      <c r="L106" s="7" t="n">
        <v>104</v>
      </c>
      <c r="M106" s="7" t="s">
        <v>856</v>
      </c>
      <c r="N106" s="7" t="s">
        <v>832</v>
      </c>
      <c r="O106" s="7" t="s">
        <v>833</v>
      </c>
      <c r="P106" s="7" t="n">
        <v>370</v>
      </c>
      <c r="Q106" s="93" t="n">
        <f aca="false">P106/100</f>
        <v>3.7</v>
      </c>
      <c r="R106" s="7" t="n">
        <v>1</v>
      </c>
      <c r="S106" s="7" t="n">
        <v>0</v>
      </c>
      <c r="T106" s="7" t="n">
        <v>0</v>
      </c>
      <c r="U106" s="7" t="n">
        <v>0</v>
      </c>
      <c r="V106" s="7" t="n">
        <v>0</v>
      </c>
      <c r="W106" s="7" t="n">
        <v>0</v>
      </c>
      <c r="X106" s="7" t="n">
        <v>1</v>
      </c>
      <c r="Y106" s="7" t="s">
        <v>834</v>
      </c>
      <c r="Z106" s="7" t="s">
        <v>835</v>
      </c>
      <c r="AA106" s="7" t="s">
        <v>836</v>
      </c>
      <c r="AB106" s="7" t="s">
        <v>837</v>
      </c>
      <c r="AC106" s="7" t="n">
        <v>0</v>
      </c>
      <c r="AD106" s="7" t="s">
        <v>838</v>
      </c>
      <c r="AE106" s="7" t="s">
        <v>836</v>
      </c>
    </row>
    <row r="107" customFormat="false" ht="12.8" hidden="false" customHeight="false" outlineLevel="0" collapsed="false">
      <c r="L107" s="7" t="n">
        <v>105</v>
      </c>
      <c r="M107" s="7" t="s">
        <v>973</v>
      </c>
      <c r="N107" s="7" t="s">
        <v>832</v>
      </c>
      <c r="O107" s="7" t="s">
        <v>862</v>
      </c>
      <c r="P107" s="7" t="n">
        <v>350</v>
      </c>
      <c r="Q107" s="93" t="n">
        <f aca="false">P107/100</f>
        <v>3.5</v>
      </c>
      <c r="R107" s="7" t="n">
        <v>19</v>
      </c>
      <c r="S107" s="7" t="n">
        <v>0</v>
      </c>
      <c r="T107" s="7" t="n">
        <v>0</v>
      </c>
      <c r="U107" s="7" t="n">
        <v>0</v>
      </c>
      <c r="V107" s="7" t="n">
        <v>0</v>
      </c>
      <c r="W107" s="7" t="n">
        <v>0</v>
      </c>
      <c r="X107" s="7" t="n">
        <v>1</v>
      </c>
      <c r="Y107" s="7" t="s">
        <v>834</v>
      </c>
      <c r="Z107" s="7" t="s">
        <v>835</v>
      </c>
      <c r="AA107" s="7" t="s">
        <v>836</v>
      </c>
      <c r="AB107" s="7" t="s">
        <v>837</v>
      </c>
      <c r="AC107" s="7" t="n">
        <v>0</v>
      </c>
      <c r="AD107" s="7" t="s">
        <v>838</v>
      </c>
      <c r="AE107" s="7" t="s">
        <v>836</v>
      </c>
    </row>
    <row r="108" customFormat="false" ht="12.8" hidden="false" customHeight="false" outlineLevel="0" collapsed="false">
      <c r="L108" s="7" t="n">
        <v>106</v>
      </c>
      <c r="M108" s="7" t="s">
        <v>875</v>
      </c>
      <c r="N108" s="7" t="s">
        <v>832</v>
      </c>
      <c r="O108" s="7" t="s">
        <v>833</v>
      </c>
      <c r="P108" s="7" t="n">
        <v>350</v>
      </c>
      <c r="Q108" s="93" t="n">
        <f aca="false">P108/100</f>
        <v>3.5</v>
      </c>
      <c r="R108" s="7" t="n">
        <v>1</v>
      </c>
      <c r="S108" s="7" t="n">
        <v>0</v>
      </c>
      <c r="T108" s="7" t="n">
        <v>0</v>
      </c>
      <c r="U108" s="7" t="n">
        <v>0</v>
      </c>
      <c r="V108" s="7" t="n">
        <v>0</v>
      </c>
      <c r="W108" s="7" t="n">
        <v>0</v>
      </c>
      <c r="X108" s="7" t="n">
        <v>1</v>
      </c>
      <c r="Y108" s="7" t="s">
        <v>834</v>
      </c>
      <c r="Z108" s="7" t="s">
        <v>835</v>
      </c>
      <c r="AA108" s="7" t="s">
        <v>836</v>
      </c>
      <c r="AB108" s="7" t="s">
        <v>837</v>
      </c>
      <c r="AC108" s="7" t="n">
        <v>0</v>
      </c>
      <c r="AD108" s="7" t="s">
        <v>838</v>
      </c>
      <c r="AE108" s="7" t="s">
        <v>836</v>
      </c>
    </row>
    <row r="109" customFormat="false" ht="12.8" hidden="false" customHeight="false" outlineLevel="0" collapsed="false">
      <c r="L109" s="7" t="n">
        <v>107</v>
      </c>
      <c r="M109" s="7" t="s">
        <v>974</v>
      </c>
      <c r="N109" s="7" t="s">
        <v>832</v>
      </c>
      <c r="O109" s="7" t="s">
        <v>833</v>
      </c>
      <c r="P109" s="7" t="n">
        <v>470</v>
      </c>
      <c r="Q109" s="93" t="n">
        <f aca="false">P109/100</f>
        <v>4.7</v>
      </c>
      <c r="R109" s="7" t="n">
        <v>1</v>
      </c>
      <c r="S109" s="7" t="n">
        <v>0</v>
      </c>
      <c r="T109" s="7" t="n">
        <v>0</v>
      </c>
      <c r="U109" s="7" t="n">
        <v>0</v>
      </c>
      <c r="V109" s="7" t="n">
        <v>0</v>
      </c>
      <c r="W109" s="7" t="n">
        <v>0</v>
      </c>
      <c r="X109" s="7" t="n">
        <v>1</v>
      </c>
      <c r="Y109" s="7" t="s">
        <v>834</v>
      </c>
      <c r="Z109" s="7" t="s">
        <v>835</v>
      </c>
      <c r="AA109" s="7" t="s">
        <v>836</v>
      </c>
      <c r="AB109" s="7" t="s">
        <v>837</v>
      </c>
      <c r="AC109" s="7" t="n">
        <v>0</v>
      </c>
      <c r="AD109" s="7" t="s">
        <v>838</v>
      </c>
      <c r="AE109" s="7" t="s">
        <v>836</v>
      </c>
    </row>
    <row r="110" customFormat="false" ht="12.8" hidden="false" customHeight="false" outlineLevel="0" collapsed="false">
      <c r="L110" s="7" t="n">
        <v>108</v>
      </c>
      <c r="M110" s="7" t="s">
        <v>975</v>
      </c>
      <c r="N110" s="7" t="s">
        <v>832</v>
      </c>
      <c r="O110" s="7" t="s">
        <v>833</v>
      </c>
      <c r="P110" s="7" t="n">
        <v>950</v>
      </c>
      <c r="Q110" s="93" t="n">
        <f aca="false">P110/100</f>
        <v>9.5</v>
      </c>
      <c r="R110" s="7" t="n">
        <v>1</v>
      </c>
      <c r="S110" s="7" t="n">
        <v>0</v>
      </c>
      <c r="T110" s="7" t="n">
        <v>0</v>
      </c>
      <c r="U110" s="7" t="n">
        <v>0</v>
      </c>
      <c r="V110" s="7" t="n">
        <v>0</v>
      </c>
      <c r="W110" s="7" t="n">
        <v>0</v>
      </c>
      <c r="X110" s="7" t="n">
        <v>1</v>
      </c>
      <c r="Y110" s="7" t="s">
        <v>834</v>
      </c>
      <c r="Z110" s="7" t="s">
        <v>835</v>
      </c>
      <c r="AA110" s="7" t="s">
        <v>836</v>
      </c>
      <c r="AB110" s="7" t="s">
        <v>837</v>
      </c>
      <c r="AC110" s="7" t="n">
        <v>0</v>
      </c>
      <c r="AD110" s="7" t="s">
        <v>838</v>
      </c>
      <c r="AE110" s="7" t="s">
        <v>836</v>
      </c>
    </row>
    <row r="111" customFormat="false" ht="12.8" hidden="false" customHeight="false" outlineLevel="0" collapsed="false">
      <c r="L111" s="7" t="n">
        <v>109</v>
      </c>
      <c r="M111" s="7" t="s">
        <v>976</v>
      </c>
      <c r="N111" s="7" t="s">
        <v>832</v>
      </c>
      <c r="O111" s="7" t="s">
        <v>833</v>
      </c>
      <c r="P111" s="7" t="n">
        <v>990</v>
      </c>
      <c r="Q111" s="93" t="n">
        <f aca="false">P111/100</f>
        <v>9.9</v>
      </c>
      <c r="R111" s="7" t="n">
        <v>44</v>
      </c>
      <c r="S111" s="7" t="n">
        <v>0</v>
      </c>
      <c r="T111" s="7" t="n">
        <v>0</v>
      </c>
      <c r="U111" s="7" t="n">
        <v>0</v>
      </c>
      <c r="V111" s="7" t="n">
        <v>0</v>
      </c>
      <c r="W111" s="7" t="n">
        <v>0</v>
      </c>
      <c r="X111" s="7" t="n">
        <v>3</v>
      </c>
      <c r="Y111" s="7" t="s">
        <v>834</v>
      </c>
      <c r="Z111" s="7" t="s">
        <v>835</v>
      </c>
      <c r="AA111" s="7" t="s">
        <v>836</v>
      </c>
      <c r="AB111" s="7" t="s">
        <v>837</v>
      </c>
      <c r="AC111" s="7" t="n">
        <v>0</v>
      </c>
      <c r="AD111" s="7" t="s">
        <v>838</v>
      </c>
      <c r="AE111" s="7" t="s">
        <v>836</v>
      </c>
    </row>
    <row r="112" customFormat="false" ht="12.8" hidden="false" customHeight="false" outlineLevel="0" collapsed="false">
      <c r="L112" s="7" t="n">
        <v>110</v>
      </c>
      <c r="M112" s="7" t="s">
        <v>977</v>
      </c>
      <c r="N112" s="7" t="s">
        <v>832</v>
      </c>
      <c r="O112" s="7" t="s">
        <v>833</v>
      </c>
      <c r="P112" s="7" t="n">
        <v>630</v>
      </c>
      <c r="Q112" s="93" t="n">
        <f aca="false">P112/100</f>
        <v>6.3</v>
      </c>
      <c r="R112" s="7" t="n">
        <v>3</v>
      </c>
      <c r="S112" s="7" t="n">
        <v>0</v>
      </c>
      <c r="T112" s="7" t="n">
        <v>0</v>
      </c>
      <c r="U112" s="7" t="n">
        <v>0</v>
      </c>
      <c r="V112" s="7" t="n">
        <v>0</v>
      </c>
      <c r="W112" s="7" t="n">
        <v>0</v>
      </c>
      <c r="X112" s="7" t="n">
        <v>1</v>
      </c>
      <c r="Y112" s="7" t="s">
        <v>834</v>
      </c>
      <c r="Z112" s="7" t="s">
        <v>835</v>
      </c>
      <c r="AA112" s="7" t="s">
        <v>836</v>
      </c>
      <c r="AB112" s="7" t="s">
        <v>837</v>
      </c>
      <c r="AC112" s="7" t="n">
        <v>0</v>
      </c>
      <c r="AD112" s="7" t="s">
        <v>838</v>
      </c>
      <c r="AE112" s="7" t="s">
        <v>836</v>
      </c>
    </row>
    <row r="113" customFormat="false" ht="12.8" hidden="false" customHeight="false" outlineLevel="0" collapsed="false">
      <c r="L113" s="7" t="n">
        <v>111</v>
      </c>
      <c r="M113" s="7" t="s">
        <v>978</v>
      </c>
      <c r="N113" s="7" t="s">
        <v>832</v>
      </c>
      <c r="O113" s="7" t="s">
        <v>862</v>
      </c>
      <c r="P113" s="7" t="n">
        <v>390</v>
      </c>
      <c r="Q113" s="93" t="n">
        <f aca="false">P113/100</f>
        <v>3.9</v>
      </c>
      <c r="R113" s="7" t="n">
        <v>19</v>
      </c>
      <c r="S113" s="7" t="n">
        <v>0</v>
      </c>
      <c r="T113" s="7" t="n">
        <v>0</v>
      </c>
      <c r="U113" s="7" t="n">
        <v>0</v>
      </c>
      <c r="V113" s="7" t="n">
        <v>0</v>
      </c>
      <c r="W113" s="7" t="n">
        <v>0</v>
      </c>
      <c r="X113" s="7" t="n">
        <v>1</v>
      </c>
      <c r="Y113" s="7" t="s">
        <v>834</v>
      </c>
      <c r="Z113" s="7" t="s">
        <v>835</v>
      </c>
      <c r="AA113" s="7" t="s">
        <v>836</v>
      </c>
      <c r="AB113" s="7" t="s">
        <v>837</v>
      </c>
      <c r="AC113" s="7" t="n">
        <v>0</v>
      </c>
      <c r="AD113" s="7" t="s">
        <v>838</v>
      </c>
      <c r="AE113" s="7" t="s">
        <v>836</v>
      </c>
    </row>
    <row r="114" customFormat="false" ht="12.8" hidden="false" customHeight="false" outlineLevel="0" collapsed="false">
      <c r="L114" s="7" t="n">
        <v>112</v>
      </c>
      <c r="M114" s="7" t="s">
        <v>979</v>
      </c>
      <c r="N114" s="7" t="s">
        <v>832</v>
      </c>
      <c r="O114" s="7" t="s">
        <v>833</v>
      </c>
      <c r="P114" s="7" t="n">
        <v>400</v>
      </c>
      <c r="Q114" s="93" t="n">
        <f aca="false">P114/100</f>
        <v>4</v>
      </c>
      <c r="R114" s="7" t="n">
        <v>6</v>
      </c>
      <c r="S114" s="7" t="n">
        <v>0</v>
      </c>
      <c r="T114" s="7" t="n">
        <v>0</v>
      </c>
      <c r="U114" s="7" t="n">
        <v>0</v>
      </c>
      <c r="V114" s="7" t="n">
        <v>0</v>
      </c>
      <c r="W114" s="7" t="n">
        <v>0</v>
      </c>
      <c r="X114" s="7" t="n">
        <v>1</v>
      </c>
      <c r="Y114" s="7" t="s">
        <v>834</v>
      </c>
      <c r="Z114" s="7" t="s">
        <v>835</v>
      </c>
      <c r="AA114" s="7" t="s">
        <v>836</v>
      </c>
      <c r="AB114" s="7" t="s">
        <v>837</v>
      </c>
      <c r="AC114" s="7" t="n">
        <v>0</v>
      </c>
      <c r="AD114" s="7" t="s">
        <v>838</v>
      </c>
      <c r="AE114" s="7" t="s">
        <v>836</v>
      </c>
    </row>
    <row r="115" customFormat="false" ht="12.8" hidden="false" customHeight="false" outlineLevel="0" collapsed="false">
      <c r="L115" s="7" t="n">
        <v>113</v>
      </c>
      <c r="M115" s="7" t="s">
        <v>980</v>
      </c>
      <c r="N115" s="7" t="s">
        <v>832</v>
      </c>
      <c r="O115" s="7" t="s">
        <v>862</v>
      </c>
      <c r="P115" s="7" t="n">
        <v>550</v>
      </c>
      <c r="Q115" s="93" t="n">
        <f aca="false">P115/100</f>
        <v>5.5</v>
      </c>
      <c r="R115" s="7" t="n">
        <v>19</v>
      </c>
      <c r="S115" s="7" t="n">
        <v>0</v>
      </c>
      <c r="T115" s="7" t="n">
        <v>0</v>
      </c>
      <c r="U115" s="7" t="n">
        <v>0</v>
      </c>
      <c r="V115" s="7" t="n">
        <v>0</v>
      </c>
      <c r="W115" s="7" t="n">
        <v>0</v>
      </c>
      <c r="X115" s="7" t="n">
        <v>1</v>
      </c>
      <c r="Y115" s="7" t="s">
        <v>834</v>
      </c>
      <c r="Z115" s="7" t="s">
        <v>835</v>
      </c>
      <c r="AA115" s="7" t="s">
        <v>836</v>
      </c>
      <c r="AB115" s="7" t="s">
        <v>837</v>
      </c>
      <c r="AC115" s="7" t="n">
        <v>0</v>
      </c>
      <c r="AD115" s="7" t="s">
        <v>838</v>
      </c>
      <c r="AE115" s="7" t="s">
        <v>836</v>
      </c>
    </row>
    <row r="116" customFormat="false" ht="12.8" hidden="false" customHeight="false" outlineLevel="0" collapsed="false">
      <c r="L116" s="7" t="n">
        <v>114</v>
      </c>
      <c r="M116" s="7" t="s">
        <v>981</v>
      </c>
      <c r="N116" s="7" t="s">
        <v>832</v>
      </c>
      <c r="O116" s="7" t="s">
        <v>833</v>
      </c>
      <c r="P116" s="7" t="n">
        <v>1300</v>
      </c>
      <c r="Q116" s="93" t="n">
        <f aca="false">P116/100</f>
        <v>13</v>
      </c>
      <c r="R116" s="7" t="n">
        <v>6</v>
      </c>
      <c r="S116" s="7" t="n">
        <v>0</v>
      </c>
      <c r="T116" s="7" t="n">
        <v>0</v>
      </c>
      <c r="U116" s="7" t="n">
        <v>0</v>
      </c>
      <c r="V116" s="7" t="n">
        <v>0</v>
      </c>
      <c r="W116" s="7" t="n">
        <v>0</v>
      </c>
      <c r="X116" s="7" t="n">
        <v>1</v>
      </c>
      <c r="Y116" s="7" t="s">
        <v>834</v>
      </c>
      <c r="Z116" s="7" t="s">
        <v>835</v>
      </c>
      <c r="AA116" s="7" t="s">
        <v>836</v>
      </c>
      <c r="AB116" s="7" t="s">
        <v>837</v>
      </c>
      <c r="AC116" s="7" t="n">
        <v>0</v>
      </c>
      <c r="AD116" s="7" t="s">
        <v>838</v>
      </c>
      <c r="AE116" s="7" t="s">
        <v>836</v>
      </c>
    </row>
    <row r="117" customFormat="false" ht="12.8" hidden="false" customHeight="false" outlineLevel="0" collapsed="false">
      <c r="L117" s="7" t="n">
        <v>115</v>
      </c>
      <c r="M117" s="7" t="s">
        <v>982</v>
      </c>
      <c r="N117" s="7" t="s">
        <v>832</v>
      </c>
      <c r="O117" s="7" t="s">
        <v>862</v>
      </c>
      <c r="P117" s="7" t="n">
        <v>1000</v>
      </c>
      <c r="Q117" s="93" t="n">
        <f aca="false">P117/100</f>
        <v>10</v>
      </c>
      <c r="R117" s="7" t="n">
        <v>19</v>
      </c>
      <c r="S117" s="7" t="n">
        <v>0</v>
      </c>
      <c r="T117" s="7" t="n">
        <v>0</v>
      </c>
      <c r="U117" s="7" t="n">
        <v>0</v>
      </c>
      <c r="V117" s="7" t="n">
        <v>0</v>
      </c>
      <c r="W117" s="7" t="n">
        <v>0</v>
      </c>
      <c r="X117" s="7" t="n">
        <v>1</v>
      </c>
      <c r="Y117" s="7" t="s">
        <v>834</v>
      </c>
      <c r="Z117" s="7" t="s">
        <v>835</v>
      </c>
      <c r="AA117" s="7" t="s">
        <v>836</v>
      </c>
      <c r="AB117" s="7" t="s">
        <v>837</v>
      </c>
      <c r="AC117" s="7" t="n">
        <v>0</v>
      </c>
      <c r="AD117" s="7" t="s">
        <v>838</v>
      </c>
      <c r="AE117" s="7" t="s">
        <v>836</v>
      </c>
    </row>
    <row r="118" customFormat="false" ht="12.8" hidden="false" customHeight="false" outlineLevel="0" collapsed="false">
      <c r="L118" s="7" t="n">
        <v>116</v>
      </c>
      <c r="M118" s="7" t="s">
        <v>983</v>
      </c>
      <c r="N118" s="7" t="s">
        <v>832</v>
      </c>
      <c r="O118" s="7" t="s">
        <v>833</v>
      </c>
      <c r="P118" s="7" t="n">
        <v>100</v>
      </c>
      <c r="Q118" s="93" t="n">
        <f aca="false">P118/100</f>
        <v>1</v>
      </c>
      <c r="R118" s="7" t="n">
        <v>6</v>
      </c>
      <c r="S118" s="7" t="n">
        <v>0</v>
      </c>
      <c r="T118" s="7" t="n">
        <v>0</v>
      </c>
      <c r="U118" s="7" t="n">
        <v>0</v>
      </c>
      <c r="V118" s="7" t="n">
        <v>0</v>
      </c>
      <c r="W118" s="7" t="n">
        <v>0</v>
      </c>
      <c r="X118" s="7" t="n">
        <v>1</v>
      </c>
      <c r="Y118" s="7" t="s">
        <v>834</v>
      </c>
      <c r="Z118" s="7" t="s">
        <v>835</v>
      </c>
      <c r="AA118" s="7" t="s">
        <v>836</v>
      </c>
      <c r="AB118" s="7" t="s">
        <v>837</v>
      </c>
      <c r="AC118" s="7" t="n">
        <v>0</v>
      </c>
      <c r="AD118" s="7" t="s">
        <v>838</v>
      </c>
      <c r="AE118" s="7" t="s">
        <v>836</v>
      </c>
    </row>
    <row r="119" customFormat="false" ht="12.8" hidden="false" customHeight="false" outlineLevel="0" collapsed="false">
      <c r="L119" s="7" t="n">
        <v>117</v>
      </c>
      <c r="M119" s="7" t="s">
        <v>984</v>
      </c>
      <c r="N119" s="7" t="s">
        <v>832</v>
      </c>
      <c r="O119" s="7" t="s">
        <v>833</v>
      </c>
      <c r="P119" s="7" t="n">
        <v>1100</v>
      </c>
      <c r="Q119" s="93" t="n">
        <f aca="false">P119/100</f>
        <v>11</v>
      </c>
      <c r="R119" s="7" t="n">
        <v>6</v>
      </c>
      <c r="S119" s="7" t="n">
        <v>0</v>
      </c>
      <c r="T119" s="7" t="n">
        <v>0</v>
      </c>
      <c r="U119" s="7" t="n">
        <v>0</v>
      </c>
      <c r="V119" s="7" t="n">
        <v>0</v>
      </c>
      <c r="W119" s="7" t="n">
        <v>0</v>
      </c>
      <c r="X119" s="7" t="n">
        <v>1</v>
      </c>
      <c r="Y119" s="7" t="s">
        <v>834</v>
      </c>
      <c r="Z119" s="7" t="s">
        <v>835</v>
      </c>
      <c r="AA119" s="7" t="s">
        <v>836</v>
      </c>
      <c r="AB119" s="7" t="s">
        <v>837</v>
      </c>
      <c r="AC119" s="7" t="n">
        <v>0</v>
      </c>
      <c r="AD119" s="7" t="s">
        <v>838</v>
      </c>
      <c r="AE119" s="7" t="s">
        <v>836</v>
      </c>
    </row>
    <row r="120" customFormat="false" ht="12.8" hidden="false" customHeight="false" outlineLevel="0" collapsed="false">
      <c r="L120" s="7" t="n">
        <v>118</v>
      </c>
      <c r="M120" s="7" t="s">
        <v>985</v>
      </c>
      <c r="N120" s="7" t="s">
        <v>832</v>
      </c>
      <c r="O120" s="7" t="s">
        <v>833</v>
      </c>
      <c r="P120" s="7" t="n">
        <v>2000</v>
      </c>
      <c r="Q120" s="93" t="n">
        <f aca="false">P120/100</f>
        <v>20</v>
      </c>
      <c r="R120" s="7" t="n">
        <v>6</v>
      </c>
      <c r="S120" s="7" t="n">
        <v>0</v>
      </c>
      <c r="T120" s="7" t="n">
        <v>0</v>
      </c>
      <c r="U120" s="7" t="n">
        <v>0</v>
      </c>
      <c r="V120" s="7" t="n">
        <v>0</v>
      </c>
      <c r="W120" s="7" t="n">
        <v>0</v>
      </c>
      <c r="X120" s="7" t="n">
        <v>1</v>
      </c>
      <c r="Y120" s="7" t="s">
        <v>834</v>
      </c>
      <c r="Z120" s="7" t="s">
        <v>835</v>
      </c>
      <c r="AA120" s="7" t="s">
        <v>836</v>
      </c>
      <c r="AB120" s="7" t="s">
        <v>837</v>
      </c>
      <c r="AC120" s="7" t="n">
        <v>0</v>
      </c>
      <c r="AD120" s="7" t="s">
        <v>838</v>
      </c>
      <c r="AE120" s="7" t="s">
        <v>836</v>
      </c>
    </row>
    <row r="121" customFormat="false" ht="12.8" hidden="false" customHeight="false" outlineLevel="0" collapsed="false">
      <c r="L121" s="7" t="n">
        <v>119</v>
      </c>
      <c r="M121" s="7" t="s">
        <v>986</v>
      </c>
      <c r="N121" s="7" t="s">
        <v>832</v>
      </c>
      <c r="O121" s="7" t="s">
        <v>862</v>
      </c>
      <c r="P121" s="7" t="n">
        <v>340</v>
      </c>
      <c r="Q121" s="93" t="n">
        <f aca="false">P121/100</f>
        <v>3.4</v>
      </c>
      <c r="R121" s="7" t="n">
        <v>19</v>
      </c>
      <c r="S121" s="7" t="n">
        <v>0</v>
      </c>
      <c r="T121" s="7" t="n">
        <v>0</v>
      </c>
      <c r="U121" s="7" t="n">
        <v>0</v>
      </c>
      <c r="V121" s="7" t="n">
        <v>0</v>
      </c>
      <c r="W121" s="7" t="n">
        <v>0</v>
      </c>
      <c r="X121" s="7" t="n">
        <v>1</v>
      </c>
      <c r="Y121" s="7" t="s">
        <v>834</v>
      </c>
      <c r="Z121" s="7" t="s">
        <v>835</v>
      </c>
      <c r="AA121" s="7" t="s">
        <v>836</v>
      </c>
      <c r="AB121" s="7" t="s">
        <v>837</v>
      </c>
      <c r="AC121" s="7" t="n">
        <v>0</v>
      </c>
      <c r="AD121" s="7" t="s">
        <v>838</v>
      </c>
      <c r="AE121" s="7" t="s">
        <v>836</v>
      </c>
    </row>
    <row r="122" customFormat="false" ht="12.8" hidden="false" customHeight="false" outlineLevel="0" collapsed="false">
      <c r="L122" s="7" t="n">
        <v>120</v>
      </c>
      <c r="M122" s="7" t="s">
        <v>917</v>
      </c>
      <c r="N122" s="7" t="s">
        <v>832</v>
      </c>
      <c r="O122" s="7" t="s">
        <v>833</v>
      </c>
      <c r="P122" s="7" t="n">
        <v>80</v>
      </c>
      <c r="Q122" s="93" t="n">
        <f aca="false">P122/100</f>
        <v>0.8</v>
      </c>
      <c r="R122" s="7" t="n">
        <v>4</v>
      </c>
      <c r="S122" s="7" t="n">
        <v>0</v>
      </c>
      <c r="T122" s="7" t="n">
        <v>0</v>
      </c>
      <c r="U122" s="7" t="n">
        <v>0</v>
      </c>
      <c r="V122" s="7" t="n">
        <v>0</v>
      </c>
      <c r="W122" s="7" t="n">
        <v>0</v>
      </c>
      <c r="X122" s="7" t="n">
        <v>1</v>
      </c>
      <c r="Y122" s="7" t="s">
        <v>834</v>
      </c>
      <c r="Z122" s="7" t="s">
        <v>835</v>
      </c>
      <c r="AA122" s="7" t="s">
        <v>836</v>
      </c>
      <c r="AB122" s="7" t="s">
        <v>837</v>
      </c>
      <c r="AC122" s="7" t="n">
        <v>0</v>
      </c>
      <c r="AD122" s="7" t="s">
        <v>838</v>
      </c>
      <c r="AE122" s="7" t="s">
        <v>836</v>
      </c>
    </row>
    <row r="123" customFormat="false" ht="12.8" hidden="false" customHeight="false" outlineLevel="0" collapsed="false">
      <c r="L123" s="7" t="n">
        <v>121</v>
      </c>
      <c r="M123" s="7" t="s">
        <v>915</v>
      </c>
      <c r="N123" s="7" t="s">
        <v>832</v>
      </c>
      <c r="O123" s="7" t="s">
        <v>833</v>
      </c>
      <c r="P123" s="7" t="n">
        <v>1200</v>
      </c>
      <c r="Q123" s="93" t="n">
        <f aca="false">P123/100</f>
        <v>12</v>
      </c>
      <c r="R123" s="7" t="n">
        <v>4</v>
      </c>
      <c r="S123" s="7" t="n">
        <v>0</v>
      </c>
      <c r="T123" s="7" t="n">
        <v>0</v>
      </c>
      <c r="U123" s="7" t="n">
        <v>0</v>
      </c>
      <c r="V123" s="7" t="n">
        <v>0</v>
      </c>
      <c r="W123" s="7" t="n">
        <v>0</v>
      </c>
      <c r="X123" s="7" t="n">
        <v>1</v>
      </c>
      <c r="Y123" s="7" t="s">
        <v>834</v>
      </c>
      <c r="Z123" s="7" t="s">
        <v>835</v>
      </c>
      <c r="AA123" s="7" t="s">
        <v>836</v>
      </c>
      <c r="AB123" s="7" t="s">
        <v>837</v>
      </c>
      <c r="AC123" s="7" t="n">
        <v>0</v>
      </c>
      <c r="AD123" s="7" t="s">
        <v>838</v>
      </c>
      <c r="AE123" s="7" t="s">
        <v>836</v>
      </c>
    </row>
    <row r="124" customFormat="false" ht="12.8" hidden="false" customHeight="false" outlineLevel="0" collapsed="false">
      <c r="L124" s="7" t="n">
        <v>122</v>
      </c>
      <c r="M124" s="7" t="s">
        <v>919</v>
      </c>
      <c r="N124" s="7" t="s">
        <v>832</v>
      </c>
      <c r="O124" s="7" t="s">
        <v>833</v>
      </c>
      <c r="P124" s="7" t="n">
        <v>80</v>
      </c>
      <c r="Q124" s="93" t="n">
        <f aca="false">P124/100</f>
        <v>0.8</v>
      </c>
      <c r="R124" s="7" t="n">
        <v>4</v>
      </c>
      <c r="S124" s="7" t="n">
        <v>0</v>
      </c>
      <c r="T124" s="7" t="n">
        <v>0</v>
      </c>
      <c r="U124" s="7" t="n">
        <v>0</v>
      </c>
      <c r="V124" s="7" t="n">
        <v>0</v>
      </c>
      <c r="W124" s="7" t="n">
        <v>0</v>
      </c>
      <c r="X124" s="7" t="n">
        <v>1</v>
      </c>
      <c r="Y124" s="7" t="s">
        <v>834</v>
      </c>
      <c r="Z124" s="7" t="s">
        <v>835</v>
      </c>
      <c r="AA124" s="7" t="s">
        <v>836</v>
      </c>
      <c r="AB124" s="7" t="s">
        <v>837</v>
      </c>
      <c r="AC124" s="7" t="n">
        <v>0</v>
      </c>
      <c r="AD124" s="7" t="s">
        <v>838</v>
      </c>
      <c r="AE124" s="7" t="s">
        <v>836</v>
      </c>
    </row>
    <row r="125" customFormat="false" ht="12.8" hidden="false" customHeight="false" outlineLevel="0" collapsed="false">
      <c r="L125" s="7" t="n">
        <v>123</v>
      </c>
      <c r="M125" s="7" t="s">
        <v>987</v>
      </c>
      <c r="N125" s="7" t="s">
        <v>832</v>
      </c>
      <c r="O125" s="7" t="s">
        <v>833</v>
      </c>
      <c r="P125" s="7" t="n">
        <v>1950</v>
      </c>
      <c r="Q125" s="93" t="n">
        <f aca="false">P125/100</f>
        <v>19.5</v>
      </c>
      <c r="R125" s="7" t="n">
        <v>41</v>
      </c>
      <c r="S125" s="7" t="n">
        <v>0</v>
      </c>
      <c r="T125" s="7" t="n">
        <v>0</v>
      </c>
      <c r="U125" s="7" t="n">
        <v>0</v>
      </c>
      <c r="V125" s="7" t="n">
        <v>0</v>
      </c>
      <c r="W125" s="7" t="n">
        <v>0</v>
      </c>
      <c r="X125" s="7" t="n">
        <v>1</v>
      </c>
      <c r="Y125" s="7" t="s">
        <v>834</v>
      </c>
      <c r="Z125" s="7" t="s">
        <v>835</v>
      </c>
      <c r="AA125" s="7" t="s">
        <v>836</v>
      </c>
      <c r="AB125" s="7" t="s">
        <v>837</v>
      </c>
      <c r="AC125" s="7" t="n">
        <v>0</v>
      </c>
      <c r="AD125" s="7" t="s">
        <v>838</v>
      </c>
      <c r="AE125" s="7" t="s">
        <v>836</v>
      </c>
    </row>
    <row r="126" customFormat="false" ht="11.85" hidden="false" customHeight="true" outlineLevel="0" collapsed="false">
      <c r="J126" s="7"/>
      <c r="L126" s="7" t="n">
        <v>124</v>
      </c>
      <c r="M126" s="7" t="s">
        <v>848</v>
      </c>
      <c r="N126" s="7" t="s">
        <v>832</v>
      </c>
      <c r="O126" s="7" t="s">
        <v>833</v>
      </c>
      <c r="P126" s="7" t="n">
        <v>230</v>
      </c>
      <c r="Q126" s="93" t="n">
        <f aca="false">P126/100</f>
        <v>2.3</v>
      </c>
      <c r="R126" s="7" t="n">
        <v>1</v>
      </c>
      <c r="S126" s="7" t="n">
        <v>0</v>
      </c>
      <c r="T126" s="7" t="n">
        <v>0</v>
      </c>
      <c r="U126" s="7" t="n">
        <v>0</v>
      </c>
      <c r="V126" s="7" t="n">
        <v>0</v>
      </c>
      <c r="W126" s="7" t="n">
        <v>0</v>
      </c>
      <c r="X126" s="7" t="n">
        <v>1</v>
      </c>
      <c r="Y126" s="7" t="s">
        <v>834</v>
      </c>
      <c r="Z126" s="7" t="s">
        <v>835</v>
      </c>
      <c r="AA126" s="7" t="s">
        <v>836</v>
      </c>
      <c r="AB126" s="7" t="s">
        <v>837</v>
      </c>
      <c r="AC126" s="7" t="n">
        <v>0</v>
      </c>
      <c r="AD126" s="7" t="s">
        <v>838</v>
      </c>
      <c r="AE126" s="7" t="s">
        <v>836</v>
      </c>
    </row>
    <row r="127" customFormat="false" ht="12.75" hidden="false" customHeight="true" outlineLevel="0" collapsed="false">
      <c r="J127" s="7"/>
      <c r="L127" s="7" t="n">
        <v>125</v>
      </c>
      <c r="M127" s="7" t="s">
        <v>988</v>
      </c>
      <c r="N127" s="7" t="s">
        <v>832</v>
      </c>
      <c r="O127" s="7" t="s">
        <v>833</v>
      </c>
      <c r="P127" s="7" t="n">
        <v>190</v>
      </c>
      <c r="Q127" s="93" t="n">
        <f aca="false">P127/100</f>
        <v>1.9</v>
      </c>
      <c r="R127" s="7" t="n">
        <v>1</v>
      </c>
      <c r="S127" s="7" t="n">
        <v>0</v>
      </c>
      <c r="T127" s="7" t="n">
        <v>0</v>
      </c>
      <c r="U127" s="7" t="n">
        <v>0</v>
      </c>
      <c r="V127" s="7" t="n">
        <v>0</v>
      </c>
      <c r="W127" s="7" t="n">
        <v>0</v>
      </c>
      <c r="X127" s="7" t="n">
        <v>1</v>
      </c>
      <c r="Y127" s="7" t="s">
        <v>834</v>
      </c>
      <c r="Z127" s="7" t="s">
        <v>835</v>
      </c>
      <c r="AA127" s="7" t="s">
        <v>836</v>
      </c>
      <c r="AB127" s="7" t="s">
        <v>837</v>
      </c>
      <c r="AC127" s="7" t="n">
        <v>0</v>
      </c>
      <c r="AD127" s="7" t="s">
        <v>838</v>
      </c>
      <c r="AE127" s="7" t="s">
        <v>836</v>
      </c>
    </row>
    <row r="128" customFormat="false" ht="12.8" hidden="false" customHeight="false" outlineLevel="0" collapsed="false">
      <c r="L128" s="7" t="n">
        <v>126</v>
      </c>
      <c r="M128" s="7" t="s">
        <v>989</v>
      </c>
      <c r="N128" s="7" t="s">
        <v>832</v>
      </c>
      <c r="O128" s="7" t="s">
        <v>833</v>
      </c>
      <c r="P128" s="7" t="n">
        <v>800</v>
      </c>
      <c r="Q128" s="93" t="n">
        <f aca="false">P128/100</f>
        <v>8</v>
      </c>
      <c r="R128" s="7" t="n">
        <v>44</v>
      </c>
      <c r="S128" s="7" t="n">
        <v>0</v>
      </c>
      <c r="T128" s="7" t="n">
        <v>0</v>
      </c>
      <c r="U128" s="7" t="n">
        <v>0</v>
      </c>
      <c r="V128" s="7" t="n">
        <v>0</v>
      </c>
      <c r="W128" s="7" t="n">
        <v>0</v>
      </c>
      <c r="X128" s="7" t="n">
        <v>3</v>
      </c>
      <c r="Y128" s="7" t="s">
        <v>834</v>
      </c>
      <c r="Z128" s="7" t="s">
        <v>835</v>
      </c>
      <c r="AA128" s="7" t="s">
        <v>836</v>
      </c>
      <c r="AB128" s="7" t="s">
        <v>837</v>
      </c>
      <c r="AC128" s="7" t="n">
        <v>0</v>
      </c>
      <c r="AD128" s="7" t="s">
        <v>838</v>
      </c>
      <c r="AE128" s="7" t="s">
        <v>836</v>
      </c>
    </row>
    <row r="129" customFormat="false" ht="12.8" hidden="false" customHeight="false" outlineLevel="0" collapsed="false">
      <c r="L129" s="7" t="n">
        <v>127</v>
      </c>
      <c r="M129" s="7" t="s">
        <v>990</v>
      </c>
      <c r="N129" s="7" t="s">
        <v>832</v>
      </c>
      <c r="O129" s="7" t="s">
        <v>833</v>
      </c>
      <c r="P129" s="7" t="n">
        <v>700</v>
      </c>
      <c r="Q129" s="93" t="n">
        <f aca="false">P129/100</f>
        <v>7</v>
      </c>
      <c r="R129" s="7" t="n">
        <v>44</v>
      </c>
      <c r="S129" s="7" t="n">
        <v>0</v>
      </c>
      <c r="T129" s="7" t="n">
        <v>0</v>
      </c>
      <c r="U129" s="7" t="n">
        <v>0</v>
      </c>
      <c r="V129" s="7" t="n">
        <v>0</v>
      </c>
      <c r="W129" s="7" t="n">
        <v>0</v>
      </c>
      <c r="X129" s="7" t="n">
        <v>3</v>
      </c>
      <c r="Y129" s="7" t="s">
        <v>834</v>
      </c>
      <c r="Z129" s="7" t="s">
        <v>835</v>
      </c>
      <c r="AA129" s="7" t="s">
        <v>836</v>
      </c>
      <c r="AB129" s="7" t="s">
        <v>837</v>
      </c>
      <c r="AC129" s="7" t="n">
        <v>0</v>
      </c>
      <c r="AD129" s="7" t="s">
        <v>838</v>
      </c>
      <c r="AE129" s="7" t="s">
        <v>836</v>
      </c>
    </row>
    <row r="130" customFormat="false" ht="12.8" hidden="false" customHeight="false" outlineLevel="0" collapsed="false">
      <c r="L130" s="7" t="n">
        <v>128</v>
      </c>
      <c r="M130" s="7" t="s">
        <v>991</v>
      </c>
      <c r="N130" s="7" t="s">
        <v>832</v>
      </c>
      <c r="O130" s="7" t="s">
        <v>862</v>
      </c>
      <c r="P130" s="7" t="n">
        <v>6000</v>
      </c>
      <c r="Q130" s="93" t="n">
        <f aca="false">P130/100</f>
        <v>60</v>
      </c>
      <c r="R130" s="7" t="n">
        <v>44</v>
      </c>
      <c r="S130" s="7" t="n">
        <v>0</v>
      </c>
      <c r="T130" s="7" t="n">
        <v>0</v>
      </c>
      <c r="U130" s="7" t="n">
        <v>0</v>
      </c>
      <c r="V130" s="7" t="n">
        <v>0</v>
      </c>
      <c r="W130" s="7" t="n">
        <v>0</v>
      </c>
      <c r="X130" s="7" t="n">
        <v>3</v>
      </c>
      <c r="Y130" s="7" t="s">
        <v>834</v>
      </c>
      <c r="Z130" s="7" t="s">
        <v>835</v>
      </c>
      <c r="AA130" s="7" t="s">
        <v>836</v>
      </c>
      <c r="AB130" s="7" t="s">
        <v>837</v>
      </c>
      <c r="AC130" s="7" t="n">
        <v>0</v>
      </c>
      <c r="AD130" s="7" t="s">
        <v>838</v>
      </c>
      <c r="AE130" s="7" t="s">
        <v>836</v>
      </c>
    </row>
    <row r="131" customFormat="false" ht="12.8" hidden="false" customHeight="false" outlineLevel="0" collapsed="false">
      <c r="L131" s="7" t="n">
        <v>129</v>
      </c>
      <c r="M131" s="7" t="s">
        <v>992</v>
      </c>
      <c r="N131" s="7" t="s">
        <v>832</v>
      </c>
      <c r="O131" s="7" t="s">
        <v>862</v>
      </c>
      <c r="P131" s="7" t="n">
        <v>2400</v>
      </c>
      <c r="Q131" s="93" t="n">
        <f aca="false">P131/100</f>
        <v>24</v>
      </c>
      <c r="R131" s="7" t="n">
        <v>44</v>
      </c>
      <c r="S131" s="7" t="n">
        <v>0</v>
      </c>
      <c r="T131" s="7" t="n">
        <v>0</v>
      </c>
      <c r="U131" s="7" t="n">
        <v>0</v>
      </c>
      <c r="V131" s="7" t="n">
        <v>0</v>
      </c>
      <c r="W131" s="7" t="n">
        <v>0</v>
      </c>
      <c r="X131" s="7" t="n">
        <v>3</v>
      </c>
      <c r="Y131" s="7" t="s">
        <v>834</v>
      </c>
      <c r="Z131" s="7" t="s">
        <v>835</v>
      </c>
      <c r="AA131" s="7" t="s">
        <v>836</v>
      </c>
      <c r="AB131" s="7" t="s">
        <v>837</v>
      </c>
      <c r="AC131" s="7" t="n">
        <v>0</v>
      </c>
      <c r="AD131" s="7" t="s">
        <v>838</v>
      </c>
      <c r="AE131" s="7" t="s">
        <v>836</v>
      </c>
    </row>
    <row r="132" customFormat="false" ht="12.8" hidden="false" customHeight="false" outlineLevel="0" collapsed="false">
      <c r="L132" s="7" t="n">
        <v>130</v>
      </c>
      <c r="M132" s="7" t="s">
        <v>993</v>
      </c>
      <c r="N132" s="7" t="s">
        <v>832</v>
      </c>
      <c r="O132" s="7" t="s">
        <v>833</v>
      </c>
      <c r="P132" s="7" t="n">
        <v>700</v>
      </c>
      <c r="Q132" s="93" t="n">
        <f aca="false">P132/100</f>
        <v>7</v>
      </c>
      <c r="R132" s="7" t="n">
        <v>11</v>
      </c>
      <c r="S132" s="7" t="n">
        <v>0</v>
      </c>
      <c r="T132" s="7" t="n">
        <v>0</v>
      </c>
      <c r="U132" s="7" t="n">
        <v>0</v>
      </c>
      <c r="V132" s="7" t="n">
        <v>0</v>
      </c>
      <c r="W132" s="7" t="n">
        <v>0</v>
      </c>
      <c r="X132" s="7" t="n">
        <v>1</v>
      </c>
      <c r="Y132" s="7" t="s">
        <v>834</v>
      </c>
      <c r="Z132" s="7" t="s">
        <v>835</v>
      </c>
      <c r="AA132" s="7" t="s">
        <v>836</v>
      </c>
      <c r="AB132" s="7" t="s">
        <v>837</v>
      </c>
      <c r="AC132" s="7" t="n">
        <v>0</v>
      </c>
      <c r="AD132" s="7" t="s">
        <v>838</v>
      </c>
      <c r="AE132" s="7" t="s">
        <v>836</v>
      </c>
    </row>
    <row r="133" customFormat="false" ht="12.8" hidden="false" customHeight="false" outlineLevel="0" collapsed="false">
      <c r="L133" s="7" t="n">
        <v>131</v>
      </c>
      <c r="M133" s="7" t="s">
        <v>994</v>
      </c>
      <c r="N133" s="7" t="s">
        <v>832</v>
      </c>
      <c r="O133" s="7" t="s">
        <v>833</v>
      </c>
      <c r="P133" s="7" t="n">
        <v>1200</v>
      </c>
      <c r="Q133" s="93" t="n">
        <f aca="false">P133/100</f>
        <v>12</v>
      </c>
      <c r="R133" s="7" t="n">
        <v>11</v>
      </c>
      <c r="S133" s="7" t="n">
        <v>0</v>
      </c>
      <c r="T133" s="7" t="n">
        <v>0</v>
      </c>
      <c r="U133" s="7" t="n">
        <v>0</v>
      </c>
      <c r="V133" s="7" t="n">
        <v>0</v>
      </c>
      <c r="W133" s="7" t="n">
        <v>0</v>
      </c>
      <c r="X133" s="7" t="n">
        <v>1</v>
      </c>
      <c r="Y133" s="7" t="s">
        <v>834</v>
      </c>
      <c r="Z133" s="7" t="s">
        <v>835</v>
      </c>
      <c r="AA133" s="7" t="s">
        <v>836</v>
      </c>
      <c r="AB133" s="7" t="s">
        <v>837</v>
      </c>
      <c r="AC133" s="7" t="n">
        <v>0</v>
      </c>
      <c r="AD133" s="7" t="s">
        <v>838</v>
      </c>
      <c r="AE133" s="7" t="s">
        <v>836</v>
      </c>
    </row>
    <row r="134" customFormat="false" ht="12.8" hidden="false" customHeight="false" outlineLevel="0" collapsed="false">
      <c r="L134" s="7" t="n">
        <v>132</v>
      </c>
      <c r="M134" s="7" t="s">
        <v>995</v>
      </c>
      <c r="N134" s="7" t="s">
        <v>832</v>
      </c>
      <c r="O134" s="7" t="s">
        <v>833</v>
      </c>
      <c r="P134" s="7" t="n">
        <v>2920</v>
      </c>
      <c r="Q134" s="93" t="n">
        <f aca="false">P134/100</f>
        <v>29.2</v>
      </c>
      <c r="R134" s="7" t="n">
        <v>11</v>
      </c>
      <c r="S134" s="7" t="n">
        <v>0</v>
      </c>
      <c r="T134" s="7" t="n">
        <v>0</v>
      </c>
      <c r="U134" s="7" t="n">
        <v>0</v>
      </c>
      <c r="V134" s="7" t="n">
        <v>0</v>
      </c>
      <c r="W134" s="7" t="n">
        <v>0</v>
      </c>
      <c r="X134" s="7" t="n">
        <v>1</v>
      </c>
      <c r="Y134" s="7" t="s">
        <v>834</v>
      </c>
      <c r="Z134" s="7" t="s">
        <v>835</v>
      </c>
      <c r="AA134" s="7" t="s">
        <v>836</v>
      </c>
      <c r="AB134" s="7" t="s">
        <v>837</v>
      </c>
      <c r="AC134" s="7" t="n">
        <v>0</v>
      </c>
      <c r="AD134" s="7" t="s">
        <v>838</v>
      </c>
      <c r="AE134" s="7" t="s">
        <v>836</v>
      </c>
    </row>
    <row r="135" customFormat="false" ht="12.8" hidden="false" customHeight="false" outlineLevel="0" collapsed="false">
      <c r="L135" s="7" t="n">
        <v>133</v>
      </c>
      <c r="M135" s="7" t="s">
        <v>996</v>
      </c>
      <c r="N135" s="7" t="s">
        <v>832</v>
      </c>
      <c r="O135" s="7" t="s">
        <v>833</v>
      </c>
      <c r="P135" s="7" t="n">
        <v>700</v>
      </c>
      <c r="Q135" s="93" t="n">
        <f aca="false">P135/100</f>
        <v>7</v>
      </c>
      <c r="R135" s="7" t="n">
        <v>11</v>
      </c>
      <c r="S135" s="7" t="n">
        <v>0</v>
      </c>
      <c r="T135" s="7" t="n">
        <v>0</v>
      </c>
      <c r="U135" s="7" t="n">
        <v>0</v>
      </c>
      <c r="V135" s="7" t="n">
        <v>0</v>
      </c>
      <c r="W135" s="7" t="n">
        <v>0</v>
      </c>
      <c r="X135" s="7" t="n">
        <v>1</v>
      </c>
      <c r="Y135" s="7" t="s">
        <v>834</v>
      </c>
      <c r="Z135" s="7" t="s">
        <v>835</v>
      </c>
      <c r="AA135" s="7" t="s">
        <v>836</v>
      </c>
      <c r="AB135" s="7" t="s">
        <v>837</v>
      </c>
      <c r="AC135" s="7" t="n">
        <v>0</v>
      </c>
      <c r="AD135" s="7" t="s">
        <v>838</v>
      </c>
      <c r="AE135" s="7" t="s">
        <v>836</v>
      </c>
    </row>
    <row r="136" customFormat="false" ht="12.8" hidden="false" customHeight="false" outlineLevel="0" collapsed="false">
      <c r="L136" s="7" t="n">
        <v>134</v>
      </c>
      <c r="M136" s="7" t="s">
        <v>997</v>
      </c>
      <c r="N136" s="7" t="s">
        <v>832</v>
      </c>
      <c r="O136" s="7" t="s">
        <v>833</v>
      </c>
      <c r="P136" s="7" t="n">
        <v>1200</v>
      </c>
      <c r="Q136" s="93" t="n">
        <f aca="false">P136/100</f>
        <v>12</v>
      </c>
      <c r="R136" s="7" t="n">
        <v>11</v>
      </c>
      <c r="S136" s="7" t="n">
        <v>0</v>
      </c>
      <c r="T136" s="7" t="n">
        <v>0</v>
      </c>
      <c r="U136" s="7" t="n">
        <v>0</v>
      </c>
      <c r="V136" s="7" t="n">
        <v>0</v>
      </c>
      <c r="W136" s="7" t="n">
        <v>0</v>
      </c>
      <c r="X136" s="7" t="n">
        <v>1</v>
      </c>
      <c r="Y136" s="7" t="s">
        <v>834</v>
      </c>
      <c r="Z136" s="7" t="s">
        <v>835</v>
      </c>
      <c r="AA136" s="7" t="s">
        <v>836</v>
      </c>
      <c r="AB136" s="7" t="s">
        <v>837</v>
      </c>
      <c r="AC136" s="7" t="n">
        <v>0</v>
      </c>
      <c r="AD136" s="7" t="s">
        <v>838</v>
      </c>
      <c r="AE136" s="7" t="s">
        <v>836</v>
      </c>
    </row>
    <row r="137" customFormat="false" ht="12.8" hidden="false" customHeight="false" outlineLevel="0" collapsed="false">
      <c r="L137" s="7" t="n">
        <v>135</v>
      </c>
      <c r="M137" s="7" t="s">
        <v>998</v>
      </c>
      <c r="N137" s="7" t="s">
        <v>832</v>
      </c>
      <c r="O137" s="7" t="s">
        <v>833</v>
      </c>
      <c r="P137" s="7" t="n">
        <v>2920</v>
      </c>
      <c r="Q137" s="93" t="n">
        <f aca="false">P137/100</f>
        <v>29.2</v>
      </c>
      <c r="R137" s="7" t="n">
        <v>11</v>
      </c>
      <c r="S137" s="7" t="n">
        <v>0</v>
      </c>
      <c r="T137" s="7" t="n">
        <v>0</v>
      </c>
      <c r="U137" s="7" t="n">
        <v>0</v>
      </c>
      <c r="V137" s="7" t="n">
        <v>0</v>
      </c>
      <c r="W137" s="7" t="n">
        <v>0</v>
      </c>
      <c r="X137" s="7" t="n">
        <v>1</v>
      </c>
      <c r="Y137" s="7" t="s">
        <v>834</v>
      </c>
      <c r="Z137" s="7" t="s">
        <v>835</v>
      </c>
      <c r="AA137" s="7" t="s">
        <v>836</v>
      </c>
      <c r="AB137" s="7" t="s">
        <v>837</v>
      </c>
      <c r="AC137" s="7" t="n">
        <v>0</v>
      </c>
      <c r="AD137" s="7" t="s">
        <v>838</v>
      </c>
      <c r="AE137" s="7" t="s">
        <v>836</v>
      </c>
    </row>
    <row r="138" customFormat="false" ht="12.8" hidden="false" customHeight="false" outlineLevel="0" collapsed="false">
      <c r="L138" s="7" t="n">
        <v>136</v>
      </c>
      <c r="M138" s="7" t="s">
        <v>999</v>
      </c>
      <c r="N138" s="7" t="s">
        <v>832</v>
      </c>
      <c r="O138" s="7" t="s">
        <v>833</v>
      </c>
      <c r="P138" s="7" t="n">
        <v>900</v>
      </c>
      <c r="Q138" s="93" t="n">
        <f aca="false">P138/100</f>
        <v>9</v>
      </c>
      <c r="R138" s="7" t="n">
        <v>11</v>
      </c>
      <c r="S138" s="7" t="n">
        <v>0</v>
      </c>
      <c r="T138" s="7" t="n">
        <v>0</v>
      </c>
      <c r="U138" s="7" t="n">
        <v>0</v>
      </c>
      <c r="V138" s="7" t="n">
        <v>0</v>
      </c>
      <c r="W138" s="7" t="n">
        <v>0</v>
      </c>
      <c r="X138" s="7" t="n">
        <v>1</v>
      </c>
      <c r="Y138" s="7" t="s">
        <v>834</v>
      </c>
      <c r="Z138" s="7" t="s">
        <v>835</v>
      </c>
      <c r="AA138" s="7" t="s">
        <v>836</v>
      </c>
      <c r="AB138" s="7" t="s">
        <v>837</v>
      </c>
      <c r="AC138" s="7" t="n">
        <v>0</v>
      </c>
      <c r="AD138" s="7" t="s">
        <v>838</v>
      </c>
      <c r="AE138" s="7" t="s">
        <v>836</v>
      </c>
    </row>
    <row r="139" customFormat="false" ht="12.8" hidden="false" customHeight="false" outlineLevel="0" collapsed="false">
      <c r="L139" s="7" t="n">
        <v>137</v>
      </c>
      <c r="M139" s="7" t="s">
        <v>1000</v>
      </c>
      <c r="N139" s="7" t="s">
        <v>832</v>
      </c>
      <c r="O139" s="7" t="s">
        <v>833</v>
      </c>
      <c r="P139" s="7" t="n">
        <v>1600</v>
      </c>
      <c r="Q139" s="93" t="n">
        <f aca="false">P139/100</f>
        <v>16</v>
      </c>
      <c r="R139" s="7" t="n">
        <v>11</v>
      </c>
      <c r="S139" s="7" t="n">
        <v>0</v>
      </c>
      <c r="T139" s="7" t="n">
        <v>0</v>
      </c>
      <c r="U139" s="7" t="n">
        <v>0</v>
      </c>
      <c r="V139" s="7" t="n">
        <v>0</v>
      </c>
      <c r="W139" s="7" t="n">
        <v>0</v>
      </c>
      <c r="X139" s="7" t="n">
        <v>1</v>
      </c>
      <c r="Y139" s="7" t="s">
        <v>834</v>
      </c>
      <c r="Z139" s="7" t="s">
        <v>835</v>
      </c>
      <c r="AA139" s="7" t="s">
        <v>836</v>
      </c>
      <c r="AB139" s="7" t="s">
        <v>837</v>
      </c>
      <c r="AC139" s="7" t="n">
        <v>0</v>
      </c>
      <c r="AD139" s="7" t="s">
        <v>838</v>
      </c>
      <c r="AE139" s="7" t="s">
        <v>836</v>
      </c>
    </row>
    <row r="140" customFormat="false" ht="12.8" hidden="false" customHeight="false" outlineLevel="0" collapsed="false">
      <c r="L140" s="7" t="n">
        <v>138</v>
      </c>
      <c r="M140" s="7" t="s">
        <v>1001</v>
      </c>
      <c r="N140" s="7" t="s">
        <v>832</v>
      </c>
      <c r="O140" s="7" t="s">
        <v>833</v>
      </c>
      <c r="P140" s="7" t="n">
        <v>3540</v>
      </c>
      <c r="Q140" s="93" t="n">
        <f aca="false">P140/100</f>
        <v>35.4</v>
      </c>
      <c r="R140" s="7" t="n">
        <v>11</v>
      </c>
      <c r="S140" s="7" t="n">
        <v>0</v>
      </c>
      <c r="T140" s="7" t="n">
        <v>0</v>
      </c>
      <c r="U140" s="7" t="n">
        <v>0</v>
      </c>
      <c r="V140" s="7" t="n">
        <v>0</v>
      </c>
      <c r="W140" s="7" t="n">
        <v>0</v>
      </c>
      <c r="X140" s="7" t="n">
        <v>1</v>
      </c>
      <c r="Y140" s="7" t="s">
        <v>834</v>
      </c>
      <c r="Z140" s="7" t="s">
        <v>835</v>
      </c>
      <c r="AA140" s="7" t="s">
        <v>836</v>
      </c>
      <c r="AB140" s="7" t="s">
        <v>837</v>
      </c>
      <c r="AC140" s="7" t="n">
        <v>0</v>
      </c>
      <c r="AD140" s="7" t="s">
        <v>838</v>
      </c>
      <c r="AE140" s="7" t="s">
        <v>836</v>
      </c>
    </row>
    <row r="141" customFormat="false" ht="12.8" hidden="false" customHeight="false" outlineLevel="0" collapsed="false">
      <c r="L141" s="7" t="n">
        <v>139</v>
      </c>
      <c r="M141" s="7" t="s">
        <v>1002</v>
      </c>
      <c r="N141" s="7" t="s">
        <v>832</v>
      </c>
      <c r="O141" s="7" t="s">
        <v>833</v>
      </c>
      <c r="P141" s="7" t="n">
        <v>900</v>
      </c>
      <c r="Q141" s="93" t="n">
        <f aca="false">P141/100</f>
        <v>9</v>
      </c>
      <c r="R141" s="7" t="n">
        <v>11</v>
      </c>
      <c r="S141" s="7" t="n">
        <v>0</v>
      </c>
      <c r="T141" s="7" t="n">
        <v>0</v>
      </c>
      <c r="U141" s="7" t="n">
        <v>0</v>
      </c>
      <c r="V141" s="7" t="n">
        <v>0</v>
      </c>
      <c r="W141" s="7" t="n">
        <v>0</v>
      </c>
      <c r="X141" s="7" t="n">
        <v>1</v>
      </c>
      <c r="Y141" s="7" t="s">
        <v>834</v>
      </c>
      <c r="Z141" s="7" t="s">
        <v>835</v>
      </c>
      <c r="AA141" s="7" t="s">
        <v>836</v>
      </c>
      <c r="AB141" s="7" t="s">
        <v>837</v>
      </c>
      <c r="AC141" s="7" t="n">
        <v>0</v>
      </c>
      <c r="AD141" s="7" t="s">
        <v>838</v>
      </c>
      <c r="AE141" s="7" t="s">
        <v>836</v>
      </c>
    </row>
    <row r="142" customFormat="false" ht="12.8" hidden="false" customHeight="false" outlineLevel="0" collapsed="false">
      <c r="L142" s="7" t="n">
        <v>140</v>
      </c>
      <c r="M142" s="7" t="s">
        <v>1003</v>
      </c>
      <c r="N142" s="7" t="s">
        <v>832</v>
      </c>
      <c r="O142" s="7" t="s">
        <v>833</v>
      </c>
      <c r="P142" s="7" t="n">
        <v>1600</v>
      </c>
      <c r="Q142" s="93" t="n">
        <f aca="false">P142/100</f>
        <v>16</v>
      </c>
      <c r="R142" s="7" t="n">
        <v>11</v>
      </c>
      <c r="S142" s="7" t="n">
        <v>0</v>
      </c>
      <c r="T142" s="7" t="n">
        <v>0</v>
      </c>
      <c r="U142" s="7" t="n">
        <v>0</v>
      </c>
      <c r="V142" s="7" t="n">
        <v>0</v>
      </c>
      <c r="W142" s="7" t="n">
        <v>0</v>
      </c>
      <c r="X142" s="7" t="n">
        <v>1</v>
      </c>
      <c r="Y142" s="7" t="s">
        <v>834</v>
      </c>
      <c r="Z142" s="7" t="s">
        <v>835</v>
      </c>
      <c r="AA142" s="7" t="s">
        <v>836</v>
      </c>
      <c r="AB142" s="7" t="s">
        <v>837</v>
      </c>
      <c r="AC142" s="7" t="n">
        <v>0</v>
      </c>
      <c r="AD142" s="7" t="s">
        <v>838</v>
      </c>
      <c r="AE142" s="7" t="s">
        <v>836</v>
      </c>
    </row>
    <row r="143" customFormat="false" ht="12.8" hidden="false" customHeight="false" outlineLevel="0" collapsed="false">
      <c r="L143" s="7" t="n">
        <v>141</v>
      </c>
      <c r="M143" s="7" t="s">
        <v>1004</v>
      </c>
      <c r="N143" s="7" t="s">
        <v>832</v>
      </c>
      <c r="O143" s="7" t="s">
        <v>833</v>
      </c>
      <c r="P143" s="7" t="n">
        <v>3540</v>
      </c>
      <c r="Q143" s="93" t="n">
        <f aca="false">P143/100</f>
        <v>35.4</v>
      </c>
      <c r="R143" s="7" t="n">
        <v>11</v>
      </c>
      <c r="S143" s="7" t="n">
        <v>0</v>
      </c>
      <c r="T143" s="7" t="n">
        <v>0</v>
      </c>
      <c r="U143" s="7" t="n">
        <v>0</v>
      </c>
      <c r="V143" s="7" t="n">
        <v>0</v>
      </c>
      <c r="W143" s="7" t="n">
        <v>0</v>
      </c>
      <c r="X143" s="7" t="n">
        <v>1</v>
      </c>
      <c r="Y143" s="7" t="s">
        <v>834</v>
      </c>
      <c r="Z143" s="7" t="s">
        <v>835</v>
      </c>
      <c r="AA143" s="7" t="s">
        <v>836</v>
      </c>
      <c r="AB143" s="7" t="s">
        <v>837</v>
      </c>
      <c r="AC143" s="7" t="n">
        <v>0</v>
      </c>
      <c r="AD143" s="7" t="s">
        <v>838</v>
      </c>
      <c r="AE143" s="7" t="s">
        <v>836</v>
      </c>
    </row>
    <row r="144" customFormat="false" ht="12.8" hidden="false" customHeight="false" outlineLevel="0" collapsed="false">
      <c r="L144" s="7" t="n">
        <v>142</v>
      </c>
      <c r="M144" s="7" t="s">
        <v>1005</v>
      </c>
      <c r="N144" s="7" t="s">
        <v>832</v>
      </c>
      <c r="O144" s="7" t="s">
        <v>833</v>
      </c>
      <c r="P144" s="7" t="n">
        <v>800</v>
      </c>
      <c r="Q144" s="93" t="n">
        <f aca="false">P144/100</f>
        <v>8</v>
      </c>
      <c r="R144" s="7" t="n">
        <v>11</v>
      </c>
      <c r="S144" s="7" t="n">
        <v>0</v>
      </c>
      <c r="T144" s="7" t="n">
        <v>0</v>
      </c>
      <c r="U144" s="7" t="n">
        <v>0</v>
      </c>
      <c r="V144" s="7" t="n">
        <v>0</v>
      </c>
      <c r="W144" s="7" t="n">
        <v>0</v>
      </c>
      <c r="X144" s="7" t="n">
        <v>1</v>
      </c>
      <c r="Y144" s="7" t="s">
        <v>834</v>
      </c>
      <c r="Z144" s="7" t="s">
        <v>835</v>
      </c>
      <c r="AA144" s="7" t="s">
        <v>836</v>
      </c>
      <c r="AB144" s="7" t="s">
        <v>837</v>
      </c>
      <c r="AC144" s="7" t="n">
        <v>0</v>
      </c>
      <c r="AD144" s="7" t="s">
        <v>838</v>
      </c>
      <c r="AE144" s="7" t="s">
        <v>836</v>
      </c>
    </row>
    <row r="145" customFormat="false" ht="12.8" hidden="false" customHeight="false" outlineLevel="0" collapsed="false">
      <c r="L145" s="7" t="n">
        <v>143</v>
      </c>
      <c r="M145" s="7" t="s">
        <v>1006</v>
      </c>
      <c r="N145" s="7" t="s">
        <v>832</v>
      </c>
      <c r="O145" s="7" t="s">
        <v>833</v>
      </c>
      <c r="P145" s="7" t="n">
        <v>1400</v>
      </c>
      <c r="Q145" s="93" t="n">
        <f aca="false">P145/100</f>
        <v>14</v>
      </c>
      <c r="R145" s="7" t="n">
        <v>11</v>
      </c>
      <c r="S145" s="7" t="n">
        <v>0</v>
      </c>
      <c r="T145" s="7" t="n">
        <v>0</v>
      </c>
      <c r="U145" s="7" t="n">
        <v>0</v>
      </c>
      <c r="V145" s="7" t="n">
        <v>0</v>
      </c>
      <c r="W145" s="7" t="n">
        <v>0</v>
      </c>
      <c r="X145" s="7" t="n">
        <v>1</v>
      </c>
      <c r="Y145" s="7" t="s">
        <v>834</v>
      </c>
      <c r="Z145" s="7" t="s">
        <v>835</v>
      </c>
      <c r="AA145" s="7" t="s">
        <v>836</v>
      </c>
      <c r="AB145" s="7" t="s">
        <v>837</v>
      </c>
      <c r="AC145" s="7" t="n">
        <v>0</v>
      </c>
      <c r="AD145" s="7" t="s">
        <v>838</v>
      </c>
      <c r="AE145" s="7" t="s">
        <v>836</v>
      </c>
    </row>
    <row r="146" customFormat="false" ht="12.8" hidden="false" customHeight="false" outlineLevel="0" collapsed="false">
      <c r="L146" s="7" t="n">
        <v>144</v>
      </c>
      <c r="M146" s="7" t="s">
        <v>1007</v>
      </c>
      <c r="N146" s="7" t="s">
        <v>832</v>
      </c>
      <c r="O146" s="7" t="s">
        <v>833</v>
      </c>
      <c r="P146" s="7" t="n">
        <v>575</v>
      </c>
      <c r="Q146" s="93" t="n">
        <f aca="false">P146/100</f>
        <v>5.75</v>
      </c>
      <c r="R146" s="7" t="n">
        <v>11</v>
      </c>
      <c r="S146" s="7" t="n">
        <v>0</v>
      </c>
      <c r="T146" s="7" t="n">
        <v>0</v>
      </c>
      <c r="U146" s="7" t="n">
        <v>0</v>
      </c>
      <c r="V146" s="7" t="n">
        <v>0</v>
      </c>
      <c r="W146" s="7" t="n">
        <v>0</v>
      </c>
      <c r="X146" s="7" t="n">
        <v>1</v>
      </c>
      <c r="Y146" s="7" t="s">
        <v>834</v>
      </c>
      <c r="Z146" s="7" t="s">
        <v>835</v>
      </c>
      <c r="AA146" s="7" t="s">
        <v>836</v>
      </c>
      <c r="AB146" s="7" t="s">
        <v>837</v>
      </c>
      <c r="AC146" s="7" t="n">
        <v>0</v>
      </c>
      <c r="AD146" s="7" t="s">
        <v>838</v>
      </c>
      <c r="AE146" s="7" t="s">
        <v>836</v>
      </c>
    </row>
    <row r="147" customFormat="false" ht="12.8" hidden="false" customHeight="false" outlineLevel="0" collapsed="false">
      <c r="L147" s="7" t="n">
        <v>145</v>
      </c>
      <c r="M147" s="7" t="s">
        <v>1008</v>
      </c>
      <c r="N147" s="7" t="s">
        <v>832</v>
      </c>
      <c r="O147" s="7" t="s">
        <v>833</v>
      </c>
      <c r="P147" s="7" t="n">
        <v>3125</v>
      </c>
      <c r="Q147" s="93" t="n">
        <f aca="false">P147/100</f>
        <v>31.25</v>
      </c>
      <c r="R147" s="7" t="n">
        <v>11</v>
      </c>
      <c r="S147" s="7" t="n">
        <v>0</v>
      </c>
      <c r="T147" s="7" t="n">
        <v>0</v>
      </c>
      <c r="U147" s="7" t="n">
        <v>0</v>
      </c>
      <c r="V147" s="7" t="n">
        <v>0</v>
      </c>
      <c r="W147" s="7" t="n">
        <v>0</v>
      </c>
      <c r="X147" s="7" t="n">
        <v>1</v>
      </c>
      <c r="Y147" s="7" t="s">
        <v>834</v>
      </c>
      <c r="Z147" s="7" t="s">
        <v>835</v>
      </c>
      <c r="AA147" s="7" t="s">
        <v>836</v>
      </c>
      <c r="AB147" s="7" t="s">
        <v>837</v>
      </c>
      <c r="AC147" s="7" t="n">
        <v>0</v>
      </c>
      <c r="AD147" s="7" t="s">
        <v>838</v>
      </c>
      <c r="AE147" s="7" t="s">
        <v>836</v>
      </c>
    </row>
    <row r="148" customFormat="false" ht="12.8" hidden="false" customHeight="false" outlineLevel="0" collapsed="false">
      <c r="L148" s="7" t="n">
        <v>146</v>
      </c>
      <c r="M148" s="7" t="s">
        <v>1009</v>
      </c>
      <c r="N148" s="7" t="s">
        <v>832</v>
      </c>
      <c r="O148" s="7" t="s">
        <v>833</v>
      </c>
      <c r="P148" s="7" t="n">
        <v>850</v>
      </c>
      <c r="Q148" s="93" t="n">
        <f aca="false">P148/100</f>
        <v>8.5</v>
      </c>
      <c r="R148" s="7" t="n">
        <v>11</v>
      </c>
      <c r="S148" s="7" t="n">
        <v>0</v>
      </c>
      <c r="T148" s="7" t="n">
        <v>0</v>
      </c>
      <c r="U148" s="7" t="n">
        <v>0</v>
      </c>
      <c r="V148" s="7" t="n">
        <v>0</v>
      </c>
      <c r="W148" s="7" t="n">
        <v>0</v>
      </c>
      <c r="X148" s="7" t="n">
        <v>1</v>
      </c>
      <c r="Y148" s="7" t="s">
        <v>834</v>
      </c>
      <c r="Z148" s="7" t="s">
        <v>835</v>
      </c>
      <c r="AA148" s="7" t="s">
        <v>836</v>
      </c>
      <c r="AB148" s="7" t="s">
        <v>837</v>
      </c>
      <c r="AC148" s="7" t="n">
        <v>0</v>
      </c>
      <c r="AD148" s="7" t="s">
        <v>838</v>
      </c>
      <c r="AE148" s="7" t="s">
        <v>836</v>
      </c>
    </row>
    <row r="149" customFormat="false" ht="12.8" hidden="false" customHeight="false" outlineLevel="0" collapsed="false">
      <c r="L149" s="7" t="n">
        <v>147</v>
      </c>
      <c r="M149" s="7" t="s">
        <v>1010</v>
      </c>
      <c r="N149" s="7" t="s">
        <v>832</v>
      </c>
      <c r="O149" s="7" t="s">
        <v>833</v>
      </c>
      <c r="P149" s="7" t="n">
        <v>1500</v>
      </c>
      <c r="Q149" s="93" t="n">
        <f aca="false">P149/100</f>
        <v>15</v>
      </c>
      <c r="R149" s="7" t="n">
        <v>11</v>
      </c>
      <c r="S149" s="7" t="n">
        <v>0</v>
      </c>
      <c r="T149" s="7" t="n">
        <v>0</v>
      </c>
      <c r="U149" s="7" t="n">
        <v>0</v>
      </c>
      <c r="V149" s="7" t="n">
        <v>0</v>
      </c>
      <c r="W149" s="7" t="n">
        <v>0</v>
      </c>
      <c r="X149" s="7" t="n">
        <v>1</v>
      </c>
      <c r="Y149" s="7" t="s">
        <v>834</v>
      </c>
      <c r="Z149" s="7" t="s">
        <v>835</v>
      </c>
      <c r="AA149" s="7" t="s">
        <v>836</v>
      </c>
      <c r="AB149" s="7" t="s">
        <v>837</v>
      </c>
      <c r="AC149" s="7" t="n">
        <v>0</v>
      </c>
      <c r="AD149" s="7" t="s">
        <v>838</v>
      </c>
      <c r="AE149" s="7" t="s">
        <v>836</v>
      </c>
    </row>
    <row r="150" customFormat="false" ht="12.8" hidden="false" customHeight="false" outlineLevel="0" collapsed="false">
      <c r="L150" s="7" t="n">
        <v>148</v>
      </c>
      <c r="M150" s="7" t="s">
        <v>1011</v>
      </c>
      <c r="N150" s="7" t="s">
        <v>832</v>
      </c>
      <c r="O150" s="7" t="s">
        <v>833</v>
      </c>
      <c r="P150" s="7" t="n">
        <v>3335</v>
      </c>
      <c r="Q150" s="93" t="n">
        <f aca="false">P150/100</f>
        <v>33.35</v>
      </c>
      <c r="R150" s="7" t="n">
        <v>11</v>
      </c>
      <c r="S150" s="7" t="n">
        <v>0</v>
      </c>
      <c r="T150" s="7" t="n">
        <v>0</v>
      </c>
      <c r="U150" s="7" t="n">
        <v>0</v>
      </c>
      <c r="V150" s="7" t="n">
        <v>0</v>
      </c>
      <c r="W150" s="7" t="n">
        <v>0</v>
      </c>
      <c r="X150" s="7" t="n">
        <v>1</v>
      </c>
      <c r="Y150" s="7" t="s">
        <v>834</v>
      </c>
      <c r="Z150" s="7" t="s">
        <v>835</v>
      </c>
      <c r="AA150" s="7" t="s">
        <v>836</v>
      </c>
      <c r="AB150" s="7" t="s">
        <v>837</v>
      </c>
      <c r="AC150" s="7" t="n">
        <v>0</v>
      </c>
      <c r="AD150" s="7" t="s">
        <v>838</v>
      </c>
      <c r="AE150" s="7" t="s">
        <v>836</v>
      </c>
    </row>
    <row r="151" customFormat="false" ht="12.8" hidden="false" customHeight="false" outlineLevel="0" collapsed="false">
      <c r="L151" s="7" t="n">
        <v>149</v>
      </c>
      <c r="M151" s="7" t="s">
        <v>906</v>
      </c>
      <c r="N151" s="7" t="s">
        <v>832</v>
      </c>
      <c r="O151" s="7" t="s">
        <v>833</v>
      </c>
      <c r="P151" s="7" t="n">
        <v>195</v>
      </c>
      <c r="Q151" s="93" t="n">
        <f aca="false">P151/100</f>
        <v>1.95</v>
      </c>
      <c r="R151" s="7" t="n">
        <v>2</v>
      </c>
      <c r="S151" s="7" t="n">
        <v>0</v>
      </c>
      <c r="T151" s="7" t="n">
        <v>0</v>
      </c>
      <c r="U151" s="7" t="n">
        <v>0</v>
      </c>
      <c r="V151" s="7" t="n">
        <v>0</v>
      </c>
      <c r="W151" s="7" t="n">
        <v>0</v>
      </c>
      <c r="X151" s="7" t="n">
        <v>1</v>
      </c>
      <c r="Y151" s="7" t="s">
        <v>834</v>
      </c>
      <c r="Z151" s="7" t="s">
        <v>835</v>
      </c>
      <c r="AA151" s="7" t="s">
        <v>836</v>
      </c>
      <c r="AB151" s="7" t="s">
        <v>837</v>
      </c>
      <c r="AC151" s="7" t="n">
        <v>0</v>
      </c>
      <c r="AD151" s="7" t="s">
        <v>838</v>
      </c>
      <c r="AE151" s="7" t="s">
        <v>836</v>
      </c>
    </row>
    <row r="152" customFormat="false" ht="12.8" hidden="false" customHeight="false" outlineLevel="0" collapsed="false">
      <c r="L152" s="7" t="n">
        <v>150</v>
      </c>
      <c r="M152" s="7" t="s">
        <v>1012</v>
      </c>
      <c r="N152" s="7" t="s">
        <v>832</v>
      </c>
      <c r="O152" s="7" t="s">
        <v>833</v>
      </c>
      <c r="P152" s="7" t="n">
        <v>170</v>
      </c>
      <c r="Q152" s="93" t="n">
        <f aca="false">P152/100</f>
        <v>1.7</v>
      </c>
      <c r="R152" s="7" t="n">
        <v>2</v>
      </c>
      <c r="S152" s="7" t="n">
        <v>0</v>
      </c>
      <c r="T152" s="7" t="n">
        <v>0</v>
      </c>
      <c r="U152" s="7" t="n">
        <v>0</v>
      </c>
      <c r="V152" s="7" t="n">
        <v>0</v>
      </c>
      <c r="W152" s="7" t="n">
        <v>0</v>
      </c>
      <c r="X152" s="7" t="n">
        <v>1</v>
      </c>
      <c r="Y152" s="7" t="s">
        <v>834</v>
      </c>
      <c r="Z152" s="7" t="s">
        <v>835</v>
      </c>
      <c r="AA152" s="7" t="s">
        <v>836</v>
      </c>
      <c r="AB152" s="7" t="s">
        <v>837</v>
      </c>
      <c r="AC152" s="7" t="n">
        <v>0</v>
      </c>
      <c r="AD152" s="7" t="s">
        <v>838</v>
      </c>
      <c r="AE152" s="7" t="s">
        <v>836</v>
      </c>
    </row>
    <row r="153" customFormat="false" ht="12.8" hidden="false" customHeight="false" outlineLevel="0" collapsed="false">
      <c r="L153" s="7" t="n">
        <v>151</v>
      </c>
      <c r="M153" s="7" t="s">
        <v>1013</v>
      </c>
      <c r="N153" s="7" t="s">
        <v>832</v>
      </c>
      <c r="O153" s="7" t="s">
        <v>833</v>
      </c>
      <c r="P153" s="7" t="n">
        <v>300</v>
      </c>
      <c r="Q153" s="93" t="n">
        <f aca="false">P153/100</f>
        <v>3</v>
      </c>
      <c r="R153" s="7" t="n">
        <v>1</v>
      </c>
      <c r="S153" s="7" t="n">
        <v>0</v>
      </c>
      <c r="T153" s="7" t="n">
        <v>0</v>
      </c>
      <c r="U153" s="7" t="n">
        <v>0</v>
      </c>
      <c r="V153" s="7" t="n">
        <v>0</v>
      </c>
      <c r="W153" s="7" t="n">
        <v>0</v>
      </c>
      <c r="X153" s="7" t="n">
        <v>1</v>
      </c>
      <c r="Y153" s="7" t="s">
        <v>834</v>
      </c>
      <c r="Z153" s="7" t="s">
        <v>835</v>
      </c>
      <c r="AA153" s="7" t="s">
        <v>836</v>
      </c>
      <c r="AB153" s="7" t="s">
        <v>837</v>
      </c>
      <c r="AC153" s="7" t="n">
        <v>0</v>
      </c>
      <c r="AD153" s="7" t="s">
        <v>838</v>
      </c>
      <c r="AE153" s="7" t="s">
        <v>836</v>
      </c>
    </row>
    <row r="154" customFormat="false" ht="12.8" hidden="false" customHeight="false" outlineLevel="0" collapsed="false">
      <c r="L154" s="7" t="n">
        <v>152</v>
      </c>
      <c r="M154" s="7" t="s">
        <v>1014</v>
      </c>
      <c r="N154" s="7" t="s">
        <v>832</v>
      </c>
      <c r="O154" s="7" t="s">
        <v>833</v>
      </c>
      <c r="P154" s="7" t="n">
        <v>320</v>
      </c>
      <c r="Q154" s="93" t="n">
        <f aca="false">P154/100</f>
        <v>3.2</v>
      </c>
      <c r="R154" s="7" t="n">
        <v>1</v>
      </c>
      <c r="S154" s="7" t="n">
        <v>0</v>
      </c>
      <c r="T154" s="7" t="n">
        <v>0</v>
      </c>
      <c r="U154" s="7" t="n">
        <v>0</v>
      </c>
      <c r="V154" s="7" t="n">
        <v>0</v>
      </c>
      <c r="W154" s="7" t="n">
        <v>0</v>
      </c>
      <c r="X154" s="7" t="n">
        <v>1</v>
      </c>
      <c r="Y154" s="7" t="s">
        <v>834</v>
      </c>
      <c r="Z154" s="7" t="s">
        <v>835</v>
      </c>
      <c r="AA154" s="7" t="s">
        <v>836</v>
      </c>
      <c r="AB154" s="7" t="s">
        <v>837</v>
      </c>
      <c r="AC154" s="7" t="n">
        <v>0</v>
      </c>
      <c r="AD154" s="7" t="s">
        <v>838</v>
      </c>
      <c r="AE154" s="7" t="s">
        <v>836</v>
      </c>
    </row>
    <row r="155" customFormat="false" ht="12.8" hidden="false" customHeight="false" outlineLevel="0" collapsed="false">
      <c r="L155" s="7" t="n">
        <v>153</v>
      </c>
      <c r="M155" s="7" t="s">
        <v>1015</v>
      </c>
      <c r="N155" s="7" t="s">
        <v>832</v>
      </c>
      <c r="O155" s="7" t="s">
        <v>833</v>
      </c>
      <c r="P155" s="7" t="n">
        <v>320</v>
      </c>
      <c r="Q155" s="93" t="n">
        <f aca="false">P155/100</f>
        <v>3.2</v>
      </c>
      <c r="R155" s="7" t="n">
        <v>1</v>
      </c>
      <c r="S155" s="7" t="n">
        <v>0</v>
      </c>
      <c r="T155" s="7" t="n">
        <v>0</v>
      </c>
      <c r="U155" s="7" t="n">
        <v>0</v>
      </c>
      <c r="V155" s="7" t="n">
        <v>0</v>
      </c>
      <c r="W155" s="7" t="n">
        <v>0</v>
      </c>
      <c r="X155" s="7" t="n">
        <v>1</v>
      </c>
      <c r="Y155" s="7" t="s">
        <v>834</v>
      </c>
      <c r="Z155" s="7" t="s">
        <v>835</v>
      </c>
      <c r="AA155" s="7" t="s">
        <v>836</v>
      </c>
      <c r="AB155" s="7" t="s">
        <v>837</v>
      </c>
      <c r="AC155" s="7" t="n">
        <v>0</v>
      </c>
      <c r="AD155" s="7" t="s">
        <v>838</v>
      </c>
      <c r="AE155" s="7" t="s">
        <v>836</v>
      </c>
    </row>
    <row r="156" customFormat="false" ht="12.8" hidden="false" customHeight="false" outlineLevel="0" collapsed="false">
      <c r="L156" s="7" t="n">
        <v>154</v>
      </c>
      <c r="M156" s="7" t="s">
        <v>1016</v>
      </c>
      <c r="N156" s="7" t="s">
        <v>832</v>
      </c>
      <c r="O156" s="7" t="s">
        <v>833</v>
      </c>
      <c r="P156" s="7" t="n">
        <v>320</v>
      </c>
      <c r="Q156" s="93" t="n">
        <f aca="false">P156/100</f>
        <v>3.2</v>
      </c>
      <c r="R156" s="7" t="n">
        <v>1</v>
      </c>
      <c r="S156" s="7" t="n">
        <v>0</v>
      </c>
      <c r="T156" s="7" t="n">
        <v>0</v>
      </c>
      <c r="U156" s="7" t="n">
        <v>0</v>
      </c>
      <c r="V156" s="7" t="n">
        <v>0</v>
      </c>
      <c r="W156" s="7" t="n">
        <v>0</v>
      </c>
      <c r="X156" s="7" t="n">
        <v>1</v>
      </c>
      <c r="Y156" s="7" t="s">
        <v>834</v>
      </c>
      <c r="Z156" s="7" t="s">
        <v>835</v>
      </c>
      <c r="AA156" s="7" t="s">
        <v>836</v>
      </c>
      <c r="AB156" s="7" t="s">
        <v>837</v>
      </c>
      <c r="AC156" s="7" t="n">
        <v>0</v>
      </c>
      <c r="AD156" s="7" t="s">
        <v>838</v>
      </c>
      <c r="AE156" s="7" t="s">
        <v>836</v>
      </c>
    </row>
    <row r="157" customFormat="false" ht="12.8" hidden="false" customHeight="false" outlineLevel="0" collapsed="false">
      <c r="L157" s="7" t="n">
        <v>155</v>
      </c>
      <c r="M157" s="7" t="s">
        <v>1017</v>
      </c>
      <c r="N157" s="7" t="s">
        <v>832</v>
      </c>
      <c r="O157" s="7" t="s">
        <v>833</v>
      </c>
      <c r="P157" s="7" t="n">
        <v>990</v>
      </c>
      <c r="Q157" s="93" t="n">
        <f aca="false">P157/100</f>
        <v>9.9</v>
      </c>
      <c r="R157" s="7" t="n">
        <v>44</v>
      </c>
      <c r="S157" s="7" t="n">
        <v>0</v>
      </c>
      <c r="T157" s="7" t="n">
        <v>0</v>
      </c>
      <c r="U157" s="7" t="n">
        <v>0</v>
      </c>
      <c r="V157" s="7" t="n">
        <v>0</v>
      </c>
      <c r="W157" s="7" t="n">
        <v>0</v>
      </c>
      <c r="X157" s="7" t="n">
        <v>3</v>
      </c>
      <c r="Y157" s="7" t="s">
        <v>834</v>
      </c>
      <c r="Z157" s="7" t="s">
        <v>835</v>
      </c>
      <c r="AA157" s="7" t="s">
        <v>836</v>
      </c>
      <c r="AB157" s="7" t="s">
        <v>837</v>
      </c>
      <c r="AC157" s="7" t="n">
        <v>0</v>
      </c>
      <c r="AD157" s="7" t="s">
        <v>838</v>
      </c>
      <c r="AE157" s="7" t="s">
        <v>836</v>
      </c>
    </row>
    <row r="158" customFormat="false" ht="12.8" hidden="false" customHeight="false" outlineLevel="0" collapsed="false">
      <c r="L158" s="7" t="n">
        <v>156</v>
      </c>
      <c r="M158" s="7" t="s">
        <v>1018</v>
      </c>
      <c r="N158" s="7" t="s">
        <v>832</v>
      </c>
      <c r="O158" s="7" t="s">
        <v>833</v>
      </c>
      <c r="P158" s="7" t="n">
        <v>320</v>
      </c>
      <c r="Q158" s="93" t="n">
        <f aca="false">P158/100</f>
        <v>3.2</v>
      </c>
      <c r="R158" s="7" t="n">
        <v>1</v>
      </c>
      <c r="S158" s="7" t="n">
        <v>0</v>
      </c>
      <c r="T158" s="7" t="n">
        <v>0</v>
      </c>
      <c r="U158" s="7" t="n">
        <v>0</v>
      </c>
      <c r="V158" s="7" t="n">
        <v>0</v>
      </c>
      <c r="W158" s="7" t="n">
        <v>0</v>
      </c>
      <c r="X158" s="7" t="n">
        <v>1</v>
      </c>
      <c r="Y158" s="7" t="s">
        <v>834</v>
      </c>
      <c r="Z158" s="7" t="s">
        <v>835</v>
      </c>
      <c r="AA158" s="7" t="s">
        <v>836</v>
      </c>
      <c r="AB158" s="7" t="s">
        <v>837</v>
      </c>
      <c r="AC158" s="7" t="n">
        <v>0</v>
      </c>
      <c r="AD158" s="7" t="s">
        <v>838</v>
      </c>
      <c r="AE158" s="7" t="s">
        <v>836</v>
      </c>
    </row>
    <row r="159" customFormat="false" ht="12.8" hidden="false" customHeight="false" outlineLevel="0" collapsed="false">
      <c r="L159" s="7" t="n">
        <v>157</v>
      </c>
      <c r="M159" s="7" t="s">
        <v>1019</v>
      </c>
      <c r="N159" s="7" t="s">
        <v>832</v>
      </c>
      <c r="O159" s="7" t="s">
        <v>833</v>
      </c>
      <c r="P159" s="7" t="n">
        <v>430</v>
      </c>
      <c r="Q159" s="93" t="n">
        <f aca="false">P159/100</f>
        <v>4.3</v>
      </c>
      <c r="R159" s="7" t="n">
        <v>1</v>
      </c>
      <c r="S159" s="7" t="n">
        <v>0</v>
      </c>
      <c r="T159" s="7" t="n">
        <v>0</v>
      </c>
      <c r="U159" s="7" t="n">
        <v>0</v>
      </c>
      <c r="V159" s="7" t="n">
        <v>0</v>
      </c>
      <c r="W159" s="7" t="n">
        <v>0</v>
      </c>
      <c r="X159" s="7" t="n">
        <v>1</v>
      </c>
      <c r="Y159" s="7" t="s">
        <v>834</v>
      </c>
      <c r="Z159" s="7" t="s">
        <v>835</v>
      </c>
      <c r="AA159" s="7" t="s">
        <v>836</v>
      </c>
      <c r="AB159" s="7" t="s">
        <v>837</v>
      </c>
      <c r="AC159" s="7" t="n">
        <v>0</v>
      </c>
      <c r="AD159" s="7" t="s">
        <v>838</v>
      </c>
      <c r="AE159" s="7" t="s">
        <v>836</v>
      </c>
    </row>
    <row r="160" customFormat="false" ht="12.8" hidden="false" customHeight="false" outlineLevel="0" collapsed="false">
      <c r="L160" s="7" t="n">
        <v>158</v>
      </c>
      <c r="M160" s="7" t="s">
        <v>1020</v>
      </c>
      <c r="N160" s="7" t="s">
        <v>832</v>
      </c>
      <c r="O160" s="7" t="s">
        <v>833</v>
      </c>
      <c r="P160" s="7" t="n">
        <v>980</v>
      </c>
      <c r="Q160" s="93" t="n">
        <f aca="false">P160/100</f>
        <v>9.8</v>
      </c>
      <c r="R160" s="7" t="n">
        <v>3</v>
      </c>
      <c r="S160" s="7" t="n">
        <v>0</v>
      </c>
      <c r="T160" s="7" t="n">
        <v>0</v>
      </c>
      <c r="U160" s="7" t="n">
        <v>0</v>
      </c>
      <c r="V160" s="7" t="n">
        <v>0</v>
      </c>
      <c r="W160" s="7" t="n">
        <v>0</v>
      </c>
      <c r="X160" s="7" t="n">
        <v>1</v>
      </c>
      <c r="Y160" s="7" t="s">
        <v>834</v>
      </c>
      <c r="Z160" s="7" t="s">
        <v>835</v>
      </c>
      <c r="AA160" s="7" t="s">
        <v>836</v>
      </c>
      <c r="AB160" s="7" t="s">
        <v>837</v>
      </c>
      <c r="AC160" s="7" t="n">
        <v>0</v>
      </c>
      <c r="AD160" s="7" t="s">
        <v>838</v>
      </c>
      <c r="AE160" s="7" t="s">
        <v>836</v>
      </c>
    </row>
    <row r="161" customFormat="false" ht="12.8" hidden="false" customHeight="false" outlineLevel="0" collapsed="false">
      <c r="L161" s="7" t="n">
        <v>159</v>
      </c>
      <c r="M161" s="7" t="s">
        <v>895</v>
      </c>
      <c r="N161" s="7" t="s">
        <v>832</v>
      </c>
      <c r="O161" s="7" t="s">
        <v>833</v>
      </c>
      <c r="P161" s="7" t="n">
        <v>650</v>
      </c>
      <c r="Q161" s="93" t="n">
        <f aca="false">P161/100</f>
        <v>6.5</v>
      </c>
      <c r="R161" s="7" t="n">
        <v>3</v>
      </c>
      <c r="S161" s="7" t="n">
        <v>0</v>
      </c>
      <c r="T161" s="7" t="n">
        <v>0</v>
      </c>
      <c r="U161" s="7" t="n">
        <v>0</v>
      </c>
      <c r="V161" s="7" t="n">
        <v>0</v>
      </c>
      <c r="W161" s="7" t="n">
        <v>0</v>
      </c>
      <c r="X161" s="7" t="n">
        <v>1</v>
      </c>
      <c r="Y161" s="7" t="s">
        <v>834</v>
      </c>
      <c r="Z161" s="7" t="s">
        <v>835</v>
      </c>
      <c r="AA161" s="7" t="s">
        <v>836</v>
      </c>
      <c r="AB161" s="7" t="s">
        <v>837</v>
      </c>
      <c r="AC161" s="7" t="n">
        <v>0</v>
      </c>
      <c r="AD161" s="7" t="s">
        <v>838</v>
      </c>
      <c r="AE161" s="7" t="s">
        <v>836</v>
      </c>
    </row>
    <row r="162" customFormat="false" ht="12.8" hidden="false" customHeight="false" outlineLevel="0" collapsed="false">
      <c r="L162" s="7" t="n">
        <v>160</v>
      </c>
      <c r="M162" s="7" t="s">
        <v>1021</v>
      </c>
      <c r="N162" s="7" t="s">
        <v>832</v>
      </c>
      <c r="O162" s="7" t="s">
        <v>833</v>
      </c>
      <c r="P162" s="7" t="n">
        <v>580</v>
      </c>
      <c r="Q162" s="93" t="n">
        <f aca="false">P162/100</f>
        <v>5.8</v>
      </c>
      <c r="R162" s="7" t="n">
        <v>3</v>
      </c>
      <c r="S162" s="7" t="n">
        <v>0</v>
      </c>
      <c r="T162" s="7" t="n">
        <v>0</v>
      </c>
      <c r="U162" s="7" t="n">
        <v>0</v>
      </c>
      <c r="V162" s="7" t="n">
        <v>0</v>
      </c>
      <c r="W162" s="7" t="n">
        <v>0</v>
      </c>
      <c r="X162" s="7" t="n">
        <v>1</v>
      </c>
      <c r="Y162" s="7" t="s">
        <v>834</v>
      </c>
      <c r="Z162" s="7" t="s">
        <v>835</v>
      </c>
      <c r="AA162" s="7" t="s">
        <v>836</v>
      </c>
      <c r="AB162" s="7" t="s">
        <v>837</v>
      </c>
      <c r="AC162" s="7" t="n">
        <v>0</v>
      </c>
      <c r="AD162" s="7" t="s">
        <v>838</v>
      </c>
      <c r="AE162" s="7" t="s">
        <v>836</v>
      </c>
    </row>
    <row r="163" customFormat="false" ht="12.8" hidden="false" customHeight="false" outlineLevel="0" collapsed="false">
      <c r="L163" s="7" t="n">
        <v>161</v>
      </c>
      <c r="M163" s="7" t="s">
        <v>1022</v>
      </c>
      <c r="N163" s="7" t="s">
        <v>832</v>
      </c>
      <c r="O163" s="7" t="s">
        <v>862</v>
      </c>
      <c r="P163" s="7" t="n">
        <v>60</v>
      </c>
      <c r="Q163" s="93" t="n">
        <f aca="false">P163/100</f>
        <v>0.6</v>
      </c>
      <c r="R163" s="7" t="n">
        <v>8</v>
      </c>
      <c r="S163" s="7" t="n">
        <v>0</v>
      </c>
      <c r="T163" s="7" t="n">
        <v>0</v>
      </c>
      <c r="U163" s="7" t="n">
        <v>0</v>
      </c>
      <c r="V163" s="7" t="n">
        <v>0</v>
      </c>
      <c r="W163" s="7" t="n">
        <v>0</v>
      </c>
      <c r="X163" s="7" t="n">
        <v>1</v>
      </c>
      <c r="Y163" s="7" t="s">
        <v>834</v>
      </c>
      <c r="Z163" s="7" t="s">
        <v>835</v>
      </c>
      <c r="AA163" s="7" t="s">
        <v>836</v>
      </c>
      <c r="AB163" s="7" t="s">
        <v>837</v>
      </c>
      <c r="AC163" s="7" t="n">
        <v>0</v>
      </c>
      <c r="AD163" s="7" t="s">
        <v>838</v>
      </c>
      <c r="AE163" s="7" t="s">
        <v>836</v>
      </c>
    </row>
    <row r="164" customFormat="false" ht="12.8" hidden="false" customHeight="false" outlineLevel="0" collapsed="false">
      <c r="L164" s="7" t="n">
        <v>162</v>
      </c>
      <c r="M164" s="7" t="s">
        <v>1023</v>
      </c>
      <c r="N164" s="7" t="s">
        <v>832</v>
      </c>
      <c r="O164" s="7" t="s">
        <v>862</v>
      </c>
      <c r="P164" s="7" t="n">
        <v>50</v>
      </c>
      <c r="Q164" s="93" t="n">
        <f aca="false">P164/100</f>
        <v>0.5</v>
      </c>
      <c r="R164" s="7" t="n">
        <v>8</v>
      </c>
      <c r="S164" s="7" t="n">
        <v>0</v>
      </c>
      <c r="T164" s="7" t="n">
        <v>0</v>
      </c>
      <c r="U164" s="7" t="n">
        <v>0</v>
      </c>
      <c r="V164" s="7" t="n">
        <v>0</v>
      </c>
      <c r="W164" s="7" t="n">
        <v>0</v>
      </c>
      <c r="X164" s="7" t="n">
        <v>1</v>
      </c>
      <c r="Y164" s="7" t="s">
        <v>834</v>
      </c>
      <c r="Z164" s="7" t="s">
        <v>835</v>
      </c>
      <c r="AA164" s="7" t="s">
        <v>836</v>
      </c>
      <c r="AB164" s="7" t="s">
        <v>837</v>
      </c>
      <c r="AC164" s="7" t="n">
        <v>0</v>
      </c>
      <c r="AD164" s="7" t="s">
        <v>838</v>
      </c>
      <c r="AE164" s="7" t="s">
        <v>836</v>
      </c>
    </row>
    <row r="165" customFormat="false" ht="12.8" hidden="false" customHeight="false" outlineLevel="0" collapsed="false">
      <c r="L165" s="7" t="n">
        <v>163</v>
      </c>
      <c r="M165" s="7" t="s">
        <v>1024</v>
      </c>
      <c r="N165" s="7" t="s">
        <v>832</v>
      </c>
      <c r="O165" s="7" t="s">
        <v>862</v>
      </c>
      <c r="P165" s="7" t="n">
        <v>145</v>
      </c>
      <c r="Q165" s="93" t="n">
        <f aca="false">P165/100</f>
        <v>1.45</v>
      </c>
      <c r="R165" s="7" t="n">
        <v>8</v>
      </c>
      <c r="S165" s="7" t="n">
        <v>0</v>
      </c>
      <c r="T165" s="7" t="n">
        <v>0</v>
      </c>
      <c r="U165" s="7" t="n">
        <v>0</v>
      </c>
      <c r="V165" s="7" t="n">
        <v>0</v>
      </c>
      <c r="W165" s="7" t="n">
        <v>0</v>
      </c>
      <c r="X165" s="7" t="n">
        <v>1</v>
      </c>
      <c r="Y165" s="7" t="s">
        <v>834</v>
      </c>
      <c r="Z165" s="7" t="s">
        <v>835</v>
      </c>
      <c r="AA165" s="7" t="s">
        <v>836</v>
      </c>
      <c r="AB165" s="7" t="s">
        <v>837</v>
      </c>
      <c r="AC165" s="7" t="n">
        <v>0</v>
      </c>
      <c r="AD165" s="7" t="s">
        <v>838</v>
      </c>
      <c r="AE165" s="7" t="s">
        <v>836</v>
      </c>
    </row>
    <row r="166" customFormat="false" ht="12.8" hidden="false" customHeight="false" outlineLevel="0" collapsed="false">
      <c r="L166" s="7" t="n">
        <v>164</v>
      </c>
      <c r="M166" s="7" t="s">
        <v>1025</v>
      </c>
      <c r="N166" s="7" t="s">
        <v>832</v>
      </c>
      <c r="O166" s="7" t="s">
        <v>862</v>
      </c>
      <c r="P166" s="7" t="n">
        <v>115</v>
      </c>
      <c r="Q166" s="93" t="n">
        <f aca="false">P166/100</f>
        <v>1.15</v>
      </c>
      <c r="R166" s="7" t="n">
        <v>8</v>
      </c>
      <c r="S166" s="7" t="n">
        <v>0</v>
      </c>
      <c r="T166" s="7" t="n">
        <v>0</v>
      </c>
      <c r="U166" s="7" t="n">
        <v>0</v>
      </c>
      <c r="V166" s="7" t="n">
        <v>0</v>
      </c>
      <c r="W166" s="7" t="n">
        <v>0</v>
      </c>
      <c r="X166" s="7" t="n">
        <v>1</v>
      </c>
      <c r="Y166" s="7" t="s">
        <v>834</v>
      </c>
      <c r="Z166" s="7" t="s">
        <v>835</v>
      </c>
      <c r="AA166" s="7" t="s">
        <v>836</v>
      </c>
      <c r="AB166" s="7" t="s">
        <v>837</v>
      </c>
      <c r="AC166" s="7" t="n">
        <v>0</v>
      </c>
      <c r="AD166" s="7" t="s">
        <v>838</v>
      </c>
      <c r="AE166" s="7" t="s">
        <v>836</v>
      </c>
    </row>
    <row r="167" customFormat="false" ht="12.8" hidden="false" customHeight="false" outlineLevel="0" collapsed="false">
      <c r="L167" s="7" t="n">
        <v>165</v>
      </c>
      <c r="M167" s="7" t="s">
        <v>1026</v>
      </c>
      <c r="N167" s="7" t="s">
        <v>832</v>
      </c>
      <c r="O167" s="7" t="s">
        <v>862</v>
      </c>
      <c r="P167" s="7" t="n">
        <v>300</v>
      </c>
      <c r="Q167" s="93" t="n">
        <f aca="false">P167/100</f>
        <v>3</v>
      </c>
      <c r="R167" s="7" t="n">
        <v>8</v>
      </c>
      <c r="S167" s="7" t="n">
        <v>0</v>
      </c>
      <c r="T167" s="7" t="n">
        <v>0</v>
      </c>
      <c r="U167" s="7" t="n">
        <v>0</v>
      </c>
      <c r="V167" s="7" t="n">
        <v>0</v>
      </c>
      <c r="W167" s="7" t="n">
        <v>0</v>
      </c>
      <c r="X167" s="7" t="n">
        <v>1</v>
      </c>
      <c r="Y167" s="7" t="s">
        <v>834</v>
      </c>
      <c r="Z167" s="7" t="s">
        <v>835</v>
      </c>
      <c r="AA167" s="7" t="s">
        <v>836</v>
      </c>
      <c r="AB167" s="7" t="s">
        <v>837</v>
      </c>
      <c r="AC167" s="7" t="n">
        <v>0</v>
      </c>
      <c r="AD167" s="7" t="s">
        <v>838</v>
      </c>
      <c r="AE167" s="7" t="s">
        <v>836</v>
      </c>
    </row>
    <row r="168" customFormat="false" ht="12.8" hidden="false" customHeight="false" outlineLevel="0" collapsed="false">
      <c r="L168" s="7" t="n">
        <v>166</v>
      </c>
      <c r="M168" s="7" t="s">
        <v>1027</v>
      </c>
      <c r="N168" s="7" t="s">
        <v>832</v>
      </c>
      <c r="O168" s="7" t="s">
        <v>862</v>
      </c>
      <c r="P168" s="7" t="n">
        <v>260</v>
      </c>
      <c r="Q168" s="93" t="n">
        <f aca="false">P168/100</f>
        <v>2.6</v>
      </c>
      <c r="R168" s="7" t="n">
        <v>8</v>
      </c>
      <c r="S168" s="7" t="n">
        <v>0</v>
      </c>
      <c r="T168" s="7" t="n">
        <v>0</v>
      </c>
      <c r="U168" s="7" t="n">
        <v>0</v>
      </c>
      <c r="V168" s="7" t="n">
        <v>0</v>
      </c>
      <c r="W168" s="7" t="n">
        <v>0</v>
      </c>
      <c r="X168" s="7" t="n">
        <v>1</v>
      </c>
      <c r="Y168" s="7" t="s">
        <v>834</v>
      </c>
      <c r="Z168" s="7" t="s">
        <v>835</v>
      </c>
      <c r="AA168" s="7" t="s">
        <v>836</v>
      </c>
      <c r="AB168" s="7" t="s">
        <v>837</v>
      </c>
      <c r="AC168" s="7" t="n">
        <v>0</v>
      </c>
      <c r="AD168" s="7" t="s">
        <v>838</v>
      </c>
      <c r="AE168" s="7" t="s">
        <v>836</v>
      </c>
    </row>
    <row r="169" customFormat="false" ht="12.8" hidden="false" customHeight="false" outlineLevel="0" collapsed="false">
      <c r="L169" s="7" t="n">
        <v>167</v>
      </c>
      <c r="M169" s="7" t="s">
        <v>1028</v>
      </c>
      <c r="N169" s="7" t="s">
        <v>832</v>
      </c>
      <c r="O169" s="7" t="s">
        <v>833</v>
      </c>
      <c r="P169" s="7" t="n">
        <v>1900</v>
      </c>
      <c r="Q169" s="93" t="n">
        <f aca="false">P169/100</f>
        <v>19</v>
      </c>
      <c r="R169" s="7" t="n">
        <v>6</v>
      </c>
      <c r="S169" s="7" t="n">
        <v>0</v>
      </c>
      <c r="T169" s="7" t="n">
        <v>0</v>
      </c>
      <c r="U169" s="7" t="n">
        <v>0</v>
      </c>
      <c r="V169" s="7" t="n">
        <v>0</v>
      </c>
      <c r="W169" s="7" t="n">
        <v>0</v>
      </c>
      <c r="X169" s="7" t="n">
        <v>1</v>
      </c>
      <c r="Y169" s="7" t="s">
        <v>834</v>
      </c>
      <c r="Z169" s="7" t="s">
        <v>835</v>
      </c>
      <c r="AA169" s="7" t="s">
        <v>836</v>
      </c>
      <c r="AB169" s="7" t="s">
        <v>837</v>
      </c>
      <c r="AC169" s="7" t="n">
        <v>0</v>
      </c>
      <c r="AD169" s="7" t="s">
        <v>838</v>
      </c>
      <c r="AE169" s="7" t="s">
        <v>836</v>
      </c>
    </row>
    <row r="170" customFormat="false" ht="12.8" hidden="false" customHeight="false" outlineLevel="0" collapsed="false">
      <c r="L170" s="7" t="n">
        <v>168</v>
      </c>
      <c r="M170" s="7" t="s">
        <v>1029</v>
      </c>
      <c r="N170" s="7" t="s">
        <v>832</v>
      </c>
      <c r="O170" s="7" t="s">
        <v>833</v>
      </c>
      <c r="P170" s="7" t="n">
        <v>120</v>
      </c>
      <c r="Q170" s="93" t="n">
        <f aca="false">P170/100</f>
        <v>1.2</v>
      </c>
      <c r="R170" s="7" t="n">
        <v>13</v>
      </c>
      <c r="S170" s="7" t="n">
        <v>0</v>
      </c>
      <c r="T170" s="7" t="n">
        <v>0</v>
      </c>
      <c r="U170" s="7" t="n">
        <v>0</v>
      </c>
      <c r="V170" s="7" t="n">
        <v>0</v>
      </c>
      <c r="W170" s="7" t="n">
        <v>0</v>
      </c>
      <c r="X170" s="7" t="n">
        <v>3</v>
      </c>
      <c r="Y170" s="7" t="s">
        <v>834</v>
      </c>
      <c r="Z170" s="7" t="s">
        <v>835</v>
      </c>
      <c r="AA170" s="7" t="s">
        <v>836</v>
      </c>
      <c r="AB170" s="7" t="s">
        <v>837</v>
      </c>
      <c r="AC170" s="7" t="n">
        <v>0</v>
      </c>
      <c r="AD170" s="7" t="s">
        <v>838</v>
      </c>
      <c r="AE170" s="7" t="s">
        <v>836</v>
      </c>
    </row>
    <row r="171" customFormat="false" ht="12.8" hidden="false" customHeight="false" outlineLevel="0" collapsed="false">
      <c r="L171" s="7" t="n">
        <v>169</v>
      </c>
      <c r="M171" s="7" t="s">
        <v>1030</v>
      </c>
      <c r="N171" s="7" t="s">
        <v>832</v>
      </c>
      <c r="O171" s="7" t="s">
        <v>833</v>
      </c>
      <c r="P171" s="7" t="n">
        <v>100</v>
      </c>
      <c r="Q171" s="93" t="n">
        <f aca="false">P171/100</f>
        <v>1</v>
      </c>
      <c r="R171" s="7" t="n">
        <v>13</v>
      </c>
      <c r="S171" s="7" t="n">
        <v>0</v>
      </c>
      <c r="T171" s="7" t="n">
        <v>0</v>
      </c>
      <c r="U171" s="7" t="n">
        <v>0</v>
      </c>
      <c r="V171" s="7" t="n">
        <v>0</v>
      </c>
      <c r="W171" s="7" t="n">
        <v>0</v>
      </c>
      <c r="X171" s="7" t="n">
        <v>3</v>
      </c>
      <c r="Y171" s="7" t="s">
        <v>834</v>
      </c>
      <c r="Z171" s="7" t="s">
        <v>835</v>
      </c>
      <c r="AA171" s="7" t="s">
        <v>836</v>
      </c>
      <c r="AB171" s="7" t="s">
        <v>837</v>
      </c>
      <c r="AC171" s="7" t="n">
        <v>0</v>
      </c>
      <c r="AD171" s="7" t="s">
        <v>838</v>
      </c>
      <c r="AE171" s="7" t="s">
        <v>836</v>
      </c>
    </row>
    <row r="172" customFormat="false" ht="12.8" hidden="false" customHeight="false" outlineLevel="0" collapsed="false">
      <c r="L172" s="7" t="n">
        <v>170</v>
      </c>
      <c r="M172" s="7" t="s">
        <v>1031</v>
      </c>
      <c r="N172" s="7" t="s">
        <v>832</v>
      </c>
      <c r="O172" s="7" t="s">
        <v>833</v>
      </c>
      <c r="P172" s="7" t="n">
        <v>90</v>
      </c>
      <c r="Q172" s="93" t="n">
        <f aca="false">P172/100</f>
        <v>0.9</v>
      </c>
      <c r="R172" s="7" t="n">
        <v>4</v>
      </c>
      <c r="S172" s="7" t="n">
        <v>0</v>
      </c>
      <c r="T172" s="7" t="n">
        <v>0</v>
      </c>
      <c r="U172" s="7" t="n">
        <v>0</v>
      </c>
      <c r="V172" s="7" t="n">
        <v>0</v>
      </c>
      <c r="W172" s="7" t="n">
        <v>0</v>
      </c>
      <c r="X172" s="7" t="n">
        <v>1</v>
      </c>
      <c r="Y172" s="7" t="s">
        <v>834</v>
      </c>
      <c r="Z172" s="7" t="s">
        <v>835</v>
      </c>
      <c r="AA172" s="7" t="s">
        <v>836</v>
      </c>
      <c r="AB172" s="7" t="s">
        <v>837</v>
      </c>
      <c r="AC172" s="7" t="n">
        <v>0</v>
      </c>
      <c r="AD172" s="7" t="s">
        <v>838</v>
      </c>
      <c r="AE172" s="7" t="s">
        <v>836</v>
      </c>
    </row>
    <row r="173" customFormat="false" ht="12.8" hidden="false" customHeight="false" outlineLevel="0" collapsed="false">
      <c r="L173" s="7" t="n">
        <v>171</v>
      </c>
      <c r="M173" s="7" t="s">
        <v>1032</v>
      </c>
      <c r="N173" s="7" t="s">
        <v>832</v>
      </c>
      <c r="O173" s="7" t="s">
        <v>833</v>
      </c>
      <c r="P173" s="7" t="n">
        <v>0</v>
      </c>
      <c r="Q173" s="93" t="n">
        <f aca="false">P173/100</f>
        <v>0</v>
      </c>
      <c r="R173" s="7" t="n">
        <v>13</v>
      </c>
      <c r="S173" s="7" t="n">
        <v>0</v>
      </c>
      <c r="T173" s="7" t="n">
        <v>0</v>
      </c>
      <c r="U173" s="7" t="n">
        <v>0</v>
      </c>
      <c r="V173" s="7" t="n">
        <v>0</v>
      </c>
      <c r="W173" s="7" t="n">
        <v>0</v>
      </c>
      <c r="X173" s="7" t="n">
        <v>1</v>
      </c>
      <c r="Y173" s="7" t="s">
        <v>834</v>
      </c>
      <c r="Z173" s="7" t="s">
        <v>835</v>
      </c>
      <c r="AA173" s="7" t="s">
        <v>836</v>
      </c>
      <c r="AB173" s="7" t="s">
        <v>837</v>
      </c>
      <c r="AC173" s="7" t="n">
        <v>0</v>
      </c>
      <c r="AD173" s="7" t="s">
        <v>838</v>
      </c>
      <c r="AE173" s="7" t="s">
        <v>836</v>
      </c>
    </row>
    <row r="174" customFormat="false" ht="12.8" hidden="false" customHeight="false" outlineLevel="0" collapsed="false">
      <c r="L174" s="7" t="n">
        <v>172</v>
      </c>
      <c r="M174" s="7" t="s">
        <v>1033</v>
      </c>
      <c r="N174" s="7" t="s">
        <v>832</v>
      </c>
      <c r="O174" s="7" t="s">
        <v>833</v>
      </c>
      <c r="P174" s="7" t="n">
        <v>60</v>
      </c>
      <c r="Q174" s="93" t="n">
        <f aca="false">P174/100</f>
        <v>0.6</v>
      </c>
      <c r="R174" s="7" t="n">
        <v>4</v>
      </c>
      <c r="S174" s="7" t="n">
        <v>0</v>
      </c>
      <c r="T174" s="7" t="n">
        <v>0</v>
      </c>
      <c r="U174" s="7" t="n">
        <v>0</v>
      </c>
      <c r="V174" s="7" t="n">
        <v>0</v>
      </c>
      <c r="W174" s="7" t="n">
        <v>0</v>
      </c>
      <c r="X174" s="7" t="n">
        <v>1</v>
      </c>
      <c r="Y174" s="7" t="s">
        <v>834</v>
      </c>
      <c r="Z174" s="7" t="s">
        <v>835</v>
      </c>
      <c r="AA174" s="7" t="s">
        <v>836</v>
      </c>
      <c r="AB174" s="7" t="s">
        <v>837</v>
      </c>
      <c r="AC174" s="7" t="n">
        <v>0</v>
      </c>
      <c r="AD174" s="7" t="s">
        <v>838</v>
      </c>
      <c r="AE174" s="7" t="s">
        <v>836</v>
      </c>
    </row>
    <row r="175" customFormat="false" ht="12.8" hidden="false" customHeight="false" outlineLevel="0" collapsed="false">
      <c r="L175" s="7" t="n">
        <v>173</v>
      </c>
      <c r="M175" s="7" t="s">
        <v>1034</v>
      </c>
      <c r="N175" s="7" t="s">
        <v>832</v>
      </c>
      <c r="O175" s="7" t="s">
        <v>833</v>
      </c>
      <c r="P175" s="7" t="n">
        <v>400</v>
      </c>
      <c r="Q175" s="93" t="n">
        <f aca="false">P175/100</f>
        <v>4</v>
      </c>
      <c r="R175" s="7" t="n">
        <v>9</v>
      </c>
      <c r="S175" s="7" t="n">
        <v>0</v>
      </c>
      <c r="T175" s="7" t="n">
        <v>0</v>
      </c>
      <c r="U175" s="7" t="n">
        <v>0</v>
      </c>
      <c r="V175" s="7" t="n">
        <v>0</v>
      </c>
      <c r="W175" s="7" t="n">
        <v>0</v>
      </c>
      <c r="X175" s="7" t="n">
        <v>1</v>
      </c>
      <c r="Y175" s="7" t="s">
        <v>834</v>
      </c>
      <c r="Z175" s="7" t="s">
        <v>835</v>
      </c>
      <c r="AA175" s="7" t="s">
        <v>836</v>
      </c>
      <c r="AB175" s="7" t="s">
        <v>837</v>
      </c>
      <c r="AC175" s="7" t="n">
        <v>0</v>
      </c>
      <c r="AD175" s="7" t="s">
        <v>838</v>
      </c>
      <c r="AE175" s="7" t="s">
        <v>836</v>
      </c>
    </row>
    <row r="176" customFormat="false" ht="12.8" hidden="false" customHeight="false" outlineLevel="0" collapsed="false">
      <c r="L176" s="7" t="n">
        <v>174</v>
      </c>
      <c r="M176" s="7" t="s">
        <v>1035</v>
      </c>
      <c r="N176" s="7" t="s">
        <v>832</v>
      </c>
      <c r="O176" s="7" t="s">
        <v>833</v>
      </c>
      <c r="P176" s="7" t="n">
        <v>280</v>
      </c>
      <c r="Q176" s="93" t="n">
        <f aca="false">P176/100</f>
        <v>2.8</v>
      </c>
      <c r="R176" s="7" t="n">
        <v>7</v>
      </c>
      <c r="S176" s="7" t="n">
        <v>0</v>
      </c>
      <c r="T176" s="7" t="n">
        <v>0</v>
      </c>
      <c r="U176" s="7" t="n">
        <v>0</v>
      </c>
      <c r="V176" s="7" t="n">
        <v>0</v>
      </c>
      <c r="W176" s="7" t="n">
        <v>0</v>
      </c>
      <c r="X176" s="7" t="n">
        <v>1</v>
      </c>
      <c r="Y176" s="7" t="s">
        <v>834</v>
      </c>
      <c r="Z176" s="7" t="s">
        <v>835</v>
      </c>
      <c r="AA176" s="7" t="s">
        <v>836</v>
      </c>
      <c r="AB176" s="7" t="s">
        <v>837</v>
      </c>
      <c r="AC176" s="7" t="n">
        <v>0</v>
      </c>
      <c r="AD176" s="7" t="s">
        <v>838</v>
      </c>
      <c r="AE176" s="7" t="s">
        <v>836</v>
      </c>
    </row>
    <row r="177" customFormat="false" ht="12.8" hidden="false" customHeight="false" outlineLevel="0" collapsed="false">
      <c r="L177" s="7" t="n">
        <v>175</v>
      </c>
      <c r="M177" s="7" t="s">
        <v>1036</v>
      </c>
      <c r="N177" s="7" t="s">
        <v>832</v>
      </c>
      <c r="O177" s="7" t="s">
        <v>833</v>
      </c>
      <c r="P177" s="7" t="n">
        <v>200</v>
      </c>
      <c r="Q177" s="93" t="n">
        <f aca="false">P177/100</f>
        <v>2</v>
      </c>
      <c r="R177" s="7" t="n">
        <v>7</v>
      </c>
      <c r="S177" s="7" t="n">
        <v>0</v>
      </c>
      <c r="T177" s="7" t="n">
        <v>0</v>
      </c>
      <c r="U177" s="7" t="n">
        <v>0</v>
      </c>
      <c r="V177" s="7" t="n">
        <v>0</v>
      </c>
      <c r="W177" s="7" t="n">
        <v>0</v>
      </c>
      <c r="X177" s="7" t="n">
        <v>1</v>
      </c>
      <c r="Y177" s="7" t="s">
        <v>834</v>
      </c>
      <c r="Z177" s="7" t="s">
        <v>835</v>
      </c>
      <c r="AA177" s="7" t="s">
        <v>836</v>
      </c>
      <c r="AB177" s="7" t="s">
        <v>837</v>
      </c>
      <c r="AC177" s="7" t="n">
        <v>0</v>
      </c>
      <c r="AD177" s="7" t="s">
        <v>838</v>
      </c>
      <c r="AE177" s="7" t="s">
        <v>836</v>
      </c>
    </row>
    <row r="178" customFormat="false" ht="12.8" hidden="false" customHeight="false" outlineLevel="0" collapsed="false">
      <c r="L178" s="7" t="n">
        <v>176</v>
      </c>
      <c r="M178" s="7" t="s">
        <v>1037</v>
      </c>
      <c r="N178" s="7" t="s">
        <v>832</v>
      </c>
      <c r="O178" s="7" t="s">
        <v>833</v>
      </c>
      <c r="P178" s="7" t="n">
        <v>230</v>
      </c>
      <c r="Q178" s="93" t="n">
        <f aca="false">P178/100</f>
        <v>2.3</v>
      </c>
      <c r="R178" s="7" t="n">
        <v>7</v>
      </c>
      <c r="S178" s="7" t="n">
        <v>0</v>
      </c>
      <c r="T178" s="7" t="n">
        <v>0</v>
      </c>
      <c r="U178" s="7" t="n">
        <v>0</v>
      </c>
      <c r="V178" s="7" t="n">
        <v>0</v>
      </c>
      <c r="W178" s="7" t="n">
        <v>0</v>
      </c>
      <c r="X178" s="7" t="n">
        <v>1</v>
      </c>
      <c r="Y178" s="7" t="s">
        <v>834</v>
      </c>
      <c r="Z178" s="7" t="s">
        <v>835</v>
      </c>
      <c r="AA178" s="7" t="s">
        <v>836</v>
      </c>
      <c r="AB178" s="7" t="s">
        <v>837</v>
      </c>
      <c r="AC178" s="7" t="n">
        <v>0</v>
      </c>
      <c r="AD178" s="7" t="s">
        <v>838</v>
      </c>
      <c r="AE178" s="7" t="s">
        <v>836</v>
      </c>
    </row>
    <row r="179" customFormat="false" ht="12.8" hidden="false" customHeight="false" outlineLevel="0" collapsed="false">
      <c r="L179" s="7" t="n">
        <v>177</v>
      </c>
      <c r="M179" s="7" t="s">
        <v>1038</v>
      </c>
      <c r="N179" s="7" t="s">
        <v>832</v>
      </c>
      <c r="O179" s="7" t="s">
        <v>833</v>
      </c>
      <c r="P179" s="7" t="n">
        <v>200</v>
      </c>
      <c r="Q179" s="93" t="n">
        <f aca="false">P179/100</f>
        <v>2</v>
      </c>
      <c r="R179" s="7" t="n">
        <v>7</v>
      </c>
      <c r="S179" s="7" t="n">
        <v>0</v>
      </c>
      <c r="T179" s="7" t="n">
        <v>0</v>
      </c>
      <c r="U179" s="7" t="n">
        <v>0</v>
      </c>
      <c r="V179" s="7" t="n">
        <v>0</v>
      </c>
      <c r="W179" s="7" t="n">
        <v>0</v>
      </c>
      <c r="X179" s="7" t="n">
        <v>1</v>
      </c>
      <c r="Y179" s="7" t="s">
        <v>834</v>
      </c>
      <c r="Z179" s="7" t="s">
        <v>835</v>
      </c>
      <c r="AA179" s="7" t="s">
        <v>836</v>
      </c>
      <c r="AB179" s="7" t="s">
        <v>837</v>
      </c>
      <c r="AC179" s="7" t="n">
        <v>0</v>
      </c>
      <c r="AD179" s="7" t="s">
        <v>838</v>
      </c>
      <c r="AE179" s="7" t="s">
        <v>836</v>
      </c>
    </row>
    <row r="180" customFormat="false" ht="12.8" hidden="false" customHeight="false" outlineLevel="0" collapsed="false">
      <c r="L180" s="7" t="n">
        <v>178</v>
      </c>
      <c r="M180" s="7" t="s">
        <v>1039</v>
      </c>
      <c r="N180" s="7" t="s">
        <v>832</v>
      </c>
      <c r="O180" s="7" t="s">
        <v>833</v>
      </c>
      <c r="P180" s="7" t="n">
        <v>200</v>
      </c>
      <c r="Q180" s="93" t="n">
        <f aca="false">P180/100</f>
        <v>2</v>
      </c>
      <c r="R180" s="7" t="n">
        <v>7</v>
      </c>
      <c r="S180" s="7" t="n">
        <v>0</v>
      </c>
      <c r="T180" s="7" t="n">
        <v>0</v>
      </c>
      <c r="U180" s="7" t="n">
        <v>0</v>
      </c>
      <c r="V180" s="7" t="n">
        <v>0</v>
      </c>
      <c r="W180" s="7" t="n">
        <v>0</v>
      </c>
      <c r="X180" s="7" t="n">
        <v>1</v>
      </c>
      <c r="Y180" s="7" t="s">
        <v>834</v>
      </c>
      <c r="Z180" s="7" t="s">
        <v>835</v>
      </c>
      <c r="AA180" s="7" t="s">
        <v>836</v>
      </c>
      <c r="AB180" s="7" t="s">
        <v>837</v>
      </c>
      <c r="AC180" s="7" t="n">
        <v>0</v>
      </c>
      <c r="AD180" s="7" t="s">
        <v>838</v>
      </c>
      <c r="AE180" s="7" t="s">
        <v>836</v>
      </c>
    </row>
    <row r="181" customFormat="false" ht="12.8" hidden="false" customHeight="false" outlineLevel="0" collapsed="false">
      <c r="L181" s="7" t="n">
        <v>179</v>
      </c>
      <c r="M181" s="7" t="s">
        <v>1040</v>
      </c>
      <c r="N181" s="7" t="s">
        <v>832</v>
      </c>
      <c r="O181" s="7" t="s">
        <v>833</v>
      </c>
      <c r="P181" s="7" t="n">
        <v>280</v>
      </c>
      <c r="Q181" s="93" t="n">
        <f aca="false">P181/100</f>
        <v>2.8</v>
      </c>
      <c r="R181" s="7" t="n">
        <v>7</v>
      </c>
      <c r="S181" s="7" t="n">
        <v>0</v>
      </c>
      <c r="T181" s="7" t="n">
        <v>0</v>
      </c>
      <c r="U181" s="7" t="n">
        <v>0</v>
      </c>
      <c r="V181" s="7" t="n">
        <v>0</v>
      </c>
      <c r="W181" s="7" t="n">
        <v>0</v>
      </c>
      <c r="X181" s="7" t="n">
        <v>1</v>
      </c>
      <c r="Y181" s="7" t="s">
        <v>834</v>
      </c>
      <c r="Z181" s="7" t="s">
        <v>835</v>
      </c>
      <c r="AA181" s="7" t="s">
        <v>836</v>
      </c>
      <c r="AB181" s="7" t="s">
        <v>837</v>
      </c>
      <c r="AC181" s="7" t="n">
        <v>0</v>
      </c>
      <c r="AD181" s="7" t="s">
        <v>838</v>
      </c>
      <c r="AE181" s="7" t="s">
        <v>836</v>
      </c>
    </row>
    <row r="182" customFormat="false" ht="12.8" hidden="false" customHeight="false" outlineLevel="0" collapsed="false">
      <c r="L182" s="7" t="n">
        <v>180</v>
      </c>
      <c r="M182" s="7" t="s">
        <v>1041</v>
      </c>
      <c r="N182" s="7" t="s">
        <v>832</v>
      </c>
      <c r="O182" s="7" t="s">
        <v>833</v>
      </c>
      <c r="P182" s="7" t="n">
        <v>300</v>
      </c>
      <c r="Q182" s="93" t="n">
        <f aca="false">P182/100</f>
        <v>3</v>
      </c>
      <c r="R182" s="7" t="n">
        <v>7</v>
      </c>
      <c r="S182" s="7" t="n">
        <v>0</v>
      </c>
      <c r="T182" s="7" t="n">
        <v>0</v>
      </c>
      <c r="U182" s="7" t="n">
        <v>0</v>
      </c>
      <c r="V182" s="7" t="n">
        <v>0</v>
      </c>
      <c r="W182" s="7" t="n">
        <v>0</v>
      </c>
      <c r="X182" s="7" t="n">
        <v>1</v>
      </c>
      <c r="Y182" s="7" t="s">
        <v>834</v>
      </c>
      <c r="Z182" s="7" t="s">
        <v>835</v>
      </c>
      <c r="AA182" s="7" t="s">
        <v>836</v>
      </c>
      <c r="AB182" s="7" t="s">
        <v>837</v>
      </c>
      <c r="AC182" s="7" t="n">
        <v>0</v>
      </c>
      <c r="AD182" s="7" t="s">
        <v>838</v>
      </c>
      <c r="AE182" s="7" t="s">
        <v>836</v>
      </c>
    </row>
    <row r="183" customFormat="false" ht="12.8" hidden="false" customHeight="false" outlineLevel="0" collapsed="false">
      <c r="L183" s="7" t="n">
        <v>181</v>
      </c>
      <c r="M183" s="7" t="s">
        <v>1042</v>
      </c>
      <c r="N183" s="7" t="s">
        <v>832</v>
      </c>
      <c r="O183" s="7" t="s">
        <v>833</v>
      </c>
      <c r="P183" s="7" t="n">
        <v>2250</v>
      </c>
      <c r="Q183" s="93" t="n">
        <f aca="false">P183/100</f>
        <v>22.5</v>
      </c>
      <c r="R183" s="7" t="n">
        <v>41</v>
      </c>
      <c r="S183" s="7" t="n">
        <v>0</v>
      </c>
      <c r="T183" s="7" t="n">
        <v>0</v>
      </c>
      <c r="U183" s="7" t="n">
        <v>0</v>
      </c>
      <c r="V183" s="7" t="n">
        <v>0</v>
      </c>
      <c r="W183" s="7" t="n">
        <v>0</v>
      </c>
      <c r="X183" s="7" t="n">
        <v>1</v>
      </c>
      <c r="Y183" s="7" t="s">
        <v>834</v>
      </c>
      <c r="Z183" s="7" t="s">
        <v>835</v>
      </c>
      <c r="AA183" s="7" t="s">
        <v>836</v>
      </c>
      <c r="AB183" s="7" t="s">
        <v>837</v>
      </c>
      <c r="AC183" s="7" t="n">
        <v>0</v>
      </c>
      <c r="AD183" s="7" t="s">
        <v>838</v>
      </c>
      <c r="AE183" s="7" t="s">
        <v>836</v>
      </c>
    </row>
    <row r="184" customFormat="false" ht="12.8" hidden="false" customHeight="false" outlineLevel="0" collapsed="false">
      <c r="L184" s="7" t="n">
        <v>182</v>
      </c>
      <c r="M184" s="7" t="s">
        <v>1043</v>
      </c>
      <c r="N184" s="7" t="s">
        <v>832</v>
      </c>
      <c r="O184" s="7" t="s">
        <v>862</v>
      </c>
      <c r="P184" s="7" t="n">
        <v>790</v>
      </c>
      <c r="Q184" s="93" t="n">
        <f aca="false">P184/100</f>
        <v>7.9</v>
      </c>
      <c r="R184" s="7" t="n">
        <v>36</v>
      </c>
      <c r="S184" s="7" t="n">
        <v>0</v>
      </c>
      <c r="T184" s="7" t="n">
        <v>0</v>
      </c>
      <c r="U184" s="7" t="n">
        <v>0</v>
      </c>
      <c r="V184" s="7" t="n">
        <v>0</v>
      </c>
      <c r="W184" s="7" t="n">
        <v>0</v>
      </c>
      <c r="X184" s="7" t="n">
        <v>1</v>
      </c>
      <c r="Y184" s="7" t="s">
        <v>834</v>
      </c>
      <c r="Z184" s="7" t="s">
        <v>835</v>
      </c>
      <c r="AA184" s="7" t="s">
        <v>836</v>
      </c>
      <c r="AB184" s="7" t="s">
        <v>837</v>
      </c>
      <c r="AC184" s="7" t="n">
        <v>0</v>
      </c>
      <c r="AD184" s="7" t="s">
        <v>838</v>
      </c>
      <c r="AE184" s="7" t="s">
        <v>836</v>
      </c>
    </row>
    <row r="185" customFormat="false" ht="12.8" hidden="false" customHeight="false" outlineLevel="0" collapsed="false">
      <c r="L185" s="7" t="n">
        <v>183</v>
      </c>
      <c r="M185" s="7" t="s">
        <v>1044</v>
      </c>
      <c r="N185" s="7" t="s">
        <v>832</v>
      </c>
      <c r="O185" s="7" t="s">
        <v>833</v>
      </c>
      <c r="P185" s="7" t="n">
        <v>250</v>
      </c>
      <c r="Q185" s="93" t="n">
        <f aca="false">P185/100</f>
        <v>2.5</v>
      </c>
      <c r="R185" s="7" t="n">
        <v>7</v>
      </c>
      <c r="S185" s="7" t="n">
        <v>0</v>
      </c>
      <c r="T185" s="7" t="n">
        <v>0</v>
      </c>
      <c r="U185" s="7" t="n">
        <v>0</v>
      </c>
      <c r="V185" s="7" t="n">
        <v>0</v>
      </c>
      <c r="W185" s="7" t="n">
        <v>0</v>
      </c>
      <c r="X185" s="7" t="n">
        <v>1</v>
      </c>
      <c r="Y185" s="7" t="s">
        <v>834</v>
      </c>
      <c r="Z185" s="7" t="s">
        <v>835</v>
      </c>
      <c r="AA185" s="7" t="s">
        <v>836</v>
      </c>
      <c r="AB185" s="7" t="s">
        <v>837</v>
      </c>
      <c r="AC185" s="7" t="n">
        <v>0</v>
      </c>
      <c r="AD185" s="7" t="s">
        <v>838</v>
      </c>
      <c r="AE185" s="7" t="s">
        <v>836</v>
      </c>
    </row>
    <row r="186" customFormat="false" ht="12.8" hidden="false" customHeight="false" outlineLevel="0" collapsed="false">
      <c r="L186" s="7" t="n">
        <v>184</v>
      </c>
      <c r="M186" s="7" t="s">
        <v>1045</v>
      </c>
      <c r="N186" s="7" t="s">
        <v>832</v>
      </c>
      <c r="O186" s="7" t="s">
        <v>862</v>
      </c>
      <c r="P186" s="7" t="n">
        <v>2500</v>
      </c>
      <c r="Q186" s="93" t="n">
        <f aca="false">P186/100</f>
        <v>25</v>
      </c>
      <c r="R186" s="7" t="n">
        <v>7</v>
      </c>
      <c r="S186" s="7" t="n">
        <v>0</v>
      </c>
      <c r="T186" s="7" t="n">
        <v>0</v>
      </c>
      <c r="U186" s="7" t="n">
        <v>0</v>
      </c>
      <c r="V186" s="7" t="n">
        <v>0</v>
      </c>
      <c r="W186" s="7" t="n">
        <v>0</v>
      </c>
      <c r="X186" s="7" t="n">
        <v>1</v>
      </c>
      <c r="Y186" s="7" t="s">
        <v>834</v>
      </c>
      <c r="Z186" s="7" t="s">
        <v>835</v>
      </c>
      <c r="AA186" s="7" t="s">
        <v>836</v>
      </c>
      <c r="AB186" s="7" t="s">
        <v>837</v>
      </c>
      <c r="AC186" s="7" t="n">
        <v>0</v>
      </c>
      <c r="AD186" s="7" t="s">
        <v>838</v>
      </c>
      <c r="AE186" s="7" t="s">
        <v>836</v>
      </c>
    </row>
    <row r="187" customFormat="false" ht="12.8" hidden="false" customHeight="false" outlineLevel="0" collapsed="false">
      <c r="L187" s="7" t="n">
        <v>185</v>
      </c>
      <c r="M187" s="7" t="s">
        <v>1046</v>
      </c>
      <c r="N187" s="7" t="s">
        <v>832</v>
      </c>
      <c r="O187" s="7" t="s">
        <v>862</v>
      </c>
      <c r="P187" s="7" t="n">
        <v>2200</v>
      </c>
      <c r="Q187" s="93" t="n">
        <f aca="false">P187/100</f>
        <v>22</v>
      </c>
      <c r="R187" s="7" t="n">
        <v>7</v>
      </c>
      <c r="S187" s="7" t="n">
        <v>0</v>
      </c>
      <c r="T187" s="7" t="n">
        <v>0</v>
      </c>
      <c r="U187" s="7" t="n">
        <v>0</v>
      </c>
      <c r="V187" s="7" t="n">
        <v>0</v>
      </c>
      <c r="W187" s="7" t="n">
        <v>0</v>
      </c>
      <c r="X187" s="7" t="n">
        <v>1</v>
      </c>
      <c r="Y187" s="7" t="s">
        <v>834</v>
      </c>
      <c r="Z187" s="7" t="s">
        <v>835</v>
      </c>
      <c r="AA187" s="7" t="s">
        <v>836</v>
      </c>
      <c r="AB187" s="7" t="s">
        <v>837</v>
      </c>
      <c r="AC187" s="7" t="n">
        <v>0</v>
      </c>
      <c r="AD187" s="7" t="s">
        <v>838</v>
      </c>
      <c r="AE187" s="7" t="s">
        <v>836</v>
      </c>
    </row>
    <row r="188" customFormat="false" ht="12.8" hidden="false" customHeight="false" outlineLevel="0" collapsed="false">
      <c r="L188" s="7" t="n">
        <v>186</v>
      </c>
      <c r="M188" s="7" t="s">
        <v>1047</v>
      </c>
      <c r="N188" s="7" t="s">
        <v>832</v>
      </c>
      <c r="O188" s="7" t="s">
        <v>833</v>
      </c>
      <c r="P188" s="7" t="n">
        <v>350</v>
      </c>
      <c r="Q188" s="93" t="n">
        <f aca="false">P188/100</f>
        <v>3.5</v>
      </c>
      <c r="R188" s="7" t="n">
        <v>7</v>
      </c>
      <c r="S188" s="7" t="n">
        <v>0</v>
      </c>
      <c r="T188" s="7" t="n">
        <v>0</v>
      </c>
      <c r="U188" s="7" t="n">
        <v>0</v>
      </c>
      <c r="V188" s="7" t="n">
        <v>0</v>
      </c>
      <c r="W188" s="7" t="n">
        <v>0</v>
      </c>
      <c r="X188" s="7" t="n">
        <v>1</v>
      </c>
      <c r="Y188" s="7" t="s">
        <v>834</v>
      </c>
      <c r="Z188" s="7" t="s">
        <v>835</v>
      </c>
      <c r="AA188" s="7" t="s">
        <v>836</v>
      </c>
      <c r="AB188" s="7" t="s">
        <v>837</v>
      </c>
      <c r="AC188" s="7" t="n">
        <v>0</v>
      </c>
      <c r="AD188" s="7" t="s">
        <v>838</v>
      </c>
      <c r="AE188" s="7" t="s">
        <v>836</v>
      </c>
    </row>
    <row r="189" customFormat="false" ht="12.8" hidden="false" customHeight="false" outlineLevel="0" collapsed="false">
      <c r="L189" s="7" t="n">
        <v>187</v>
      </c>
      <c r="M189" s="7" t="s">
        <v>1048</v>
      </c>
      <c r="N189" s="7" t="s">
        <v>832</v>
      </c>
      <c r="O189" s="7" t="s">
        <v>862</v>
      </c>
      <c r="P189" s="7" t="n">
        <v>165</v>
      </c>
      <c r="Q189" s="93" t="n">
        <f aca="false">P189/100</f>
        <v>1.65</v>
      </c>
      <c r="R189" s="7" t="n">
        <v>7</v>
      </c>
      <c r="S189" s="7" t="n">
        <v>0</v>
      </c>
      <c r="T189" s="7" t="n">
        <v>0</v>
      </c>
      <c r="U189" s="7" t="n">
        <v>0</v>
      </c>
      <c r="V189" s="7" t="n">
        <v>0</v>
      </c>
      <c r="W189" s="7" t="n">
        <v>0</v>
      </c>
      <c r="X189" s="7" t="n">
        <v>1</v>
      </c>
      <c r="Y189" s="7" t="s">
        <v>834</v>
      </c>
      <c r="Z189" s="7" t="s">
        <v>835</v>
      </c>
      <c r="AA189" s="7" t="s">
        <v>836</v>
      </c>
      <c r="AB189" s="7" t="s">
        <v>837</v>
      </c>
      <c r="AC189" s="7" t="n">
        <v>0</v>
      </c>
      <c r="AD189" s="7" t="s">
        <v>838</v>
      </c>
      <c r="AE189" s="7" t="s">
        <v>836</v>
      </c>
    </row>
    <row r="190" customFormat="false" ht="12.8" hidden="false" customHeight="false" outlineLevel="0" collapsed="false">
      <c r="L190" s="7" t="n">
        <v>188</v>
      </c>
      <c r="M190" s="7" t="s">
        <v>1049</v>
      </c>
      <c r="N190" s="7" t="s">
        <v>832</v>
      </c>
      <c r="O190" s="7" t="s">
        <v>862</v>
      </c>
      <c r="P190" s="7" t="n">
        <v>138</v>
      </c>
      <c r="Q190" s="93" t="n">
        <f aca="false">P190/100</f>
        <v>1.38</v>
      </c>
      <c r="R190" s="7" t="n">
        <v>7</v>
      </c>
      <c r="S190" s="7" t="n">
        <v>0</v>
      </c>
      <c r="T190" s="7" t="n">
        <v>0</v>
      </c>
      <c r="U190" s="7" t="n">
        <v>0</v>
      </c>
      <c r="V190" s="7" t="n">
        <v>0</v>
      </c>
      <c r="W190" s="7" t="n">
        <v>0</v>
      </c>
      <c r="X190" s="7" t="n">
        <v>1</v>
      </c>
      <c r="Y190" s="7" t="s">
        <v>834</v>
      </c>
      <c r="Z190" s="7" t="s">
        <v>835</v>
      </c>
      <c r="AA190" s="7" t="s">
        <v>836</v>
      </c>
      <c r="AB190" s="7" t="s">
        <v>837</v>
      </c>
      <c r="AC190" s="7" t="n">
        <v>0</v>
      </c>
      <c r="AD190" s="7" t="s">
        <v>838</v>
      </c>
      <c r="AE190" s="7" t="s">
        <v>836</v>
      </c>
    </row>
    <row r="191" customFormat="false" ht="12.8" hidden="false" customHeight="false" outlineLevel="0" collapsed="false">
      <c r="L191" s="7" t="n">
        <v>189</v>
      </c>
      <c r="M191" s="7" t="s">
        <v>1050</v>
      </c>
      <c r="N191" s="7" t="s">
        <v>832</v>
      </c>
      <c r="O191" s="7" t="s">
        <v>862</v>
      </c>
      <c r="P191" s="7" t="n">
        <v>110</v>
      </c>
      <c r="Q191" s="93" t="n">
        <f aca="false">P191/100</f>
        <v>1.1</v>
      </c>
      <c r="R191" s="7" t="n">
        <v>7</v>
      </c>
      <c r="S191" s="7" t="n">
        <v>0</v>
      </c>
      <c r="T191" s="7" t="n">
        <v>0</v>
      </c>
      <c r="U191" s="7" t="n">
        <v>0</v>
      </c>
      <c r="V191" s="7" t="n">
        <v>0</v>
      </c>
      <c r="W191" s="7" t="n">
        <v>0</v>
      </c>
      <c r="X191" s="7" t="n">
        <v>1</v>
      </c>
      <c r="Y191" s="7" t="s">
        <v>834</v>
      </c>
      <c r="Z191" s="7" t="s">
        <v>835</v>
      </c>
      <c r="AA191" s="7" t="s">
        <v>836</v>
      </c>
      <c r="AB191" s="7" t="s">
        <v>837</v>
      </c>
      <c r="AC191" s="7" t="n">
        <v>0</v>
      </c>
      <c r="AD191" s="7" t="s">
        <v>838</v>
      </c>
      <c r="AE191" s="7" t="s">
        <v>836</v>
      </c>
    </row>
    <row r="192" customFormat="false" ht="12.8" hidden="false" customHeight="false" outlineLevel="0" collapsed="false">
      <c r="L192" s="7" t="n">
        <v>190</v>
      </c>
      <c r="M192" s="7" t="s">
        <v>1051</v>
      </c>
      <c r="N192" s="7" t="s">
        <v>832</v>
      </c>
      <c r="O192" s="7" t="s">
        <v>833</v>
      </c>
      <c r="P192" s="7" t="n">
        <v>280</v>
      </c>
      <c r="Q192" s="93" t="n">
        <f aca="false">P192/100</f>
        <v>2.8</v>
      </c>
      <c r="R192" s="7" t="n">
        <v>7</v>
      </c>
      <c r="S192" s="7" t="n">
        <v>0</v>
      </c>
      <c r="T192" s="7" t="n">
        <v>0</v>
      </c>
      <c r="U192" s="7" t="n">
        <v>0</v>
      </c>
      <c r="V192" s="7" t="n">
        <v>0</v>
      </c>
      <c r="W192" s="7" t="n">
        <v>0</v>
      </c>
      <c r="X192" s="7" t="n">
        <v>1</v>
      </c>
      <c r="Y192" s="7" t="s">
        <v>834</v>
      </c>
      <c r="Z192" s="7" t="s">
        <v>835</v>
      </c>
      <c r="AA192" s="7" t="s">
        <v>836</v>
      </c>
      <c r="AB192" s="7" t="s">
        <v>837</v>
      </c>
      <c r="AC192" s="7" t="n">
        <v>0</v>
      </c>
      <c r="AD192" s="7" t="s">
        <v>838</v>
      </c>
      <c r="AE192" s="7" t="s">
        <v>836</v>
      </c>
    </row>
    <row r="193" customFormat="false" ht="12.8" hidden="false" customHeight="false" outlineLevel="0" collapsed="false">
      <c r="L193" s="7" t="n">
        <v>191</v>
      </c>
      <c r="M193" s="7" t="s">
        <v>1052</v>
      </c>
      <c r="N193" s="7" t="s">
        <v>832</v>
      </c>
      <c r="O193" s="7" t="s">
        <v>862</v>
      </c>
      <c r="P193" s="7" t="n">
        <v>950</v>
      </c>
      <c r="Q193" s="93" t="n">
        <f aca="false">P193/100</f>
        <v>9.5</v>
      </c>
      <c r="R193" s="7" t="n">
        <v>19</v>
      </c>
      <c r="S193" s="7" t="n">
        <v>0</v>
      </c>
      <c r="T193" s="7" t="n">
        <v>0</v>
      </c>
      <c r="U193" s="7" t="n">
        <v>0</v>
      </c>
      <c r="V193" s="7" t="n">
        <v>0</v>
      </c>
      <c r="W193" s="7" t="n">
        <v>0</v>
      </c>
      <c r="X193" s="7" t="n">
        <v>1</v>
      </c>
      <c r="Y193" s="7" t="s">
        <v>834</v>
      </c>
      <c r="Z193" s="7" t="s">
        <v>835</v>
      </c>
      <c r="AA193" s="7" t="s">
        <v>836</v>
      </c>
      <c r="AB193" s="7" t="s">
        <v>837</v>
      </c>
      <c r="AC193" s="7" t="n">
        <v>0</v>
      </c>
      <c r="AD193" s="7" t="s">
        <v>838</v>
      </c>
      <c r="AE193" s="7" t="s">
        <v>836</v>
      </c>
    </row>
    <row r="194" customFormat="false" ht="12.8" hidden="false" customHeight="false" outlineLevel="0" collapsed="false">
      <c r="L194" s="7" t="n">
        <v>192</v>
      </c>
      <c r="M194" s="7" t="s">
        <v>1053</v>
      </c>
      <c r="N194" s="7" t="s">
        <v>832</v>
      </c>
      <c r="O194" s="7" t="s">
        <v>862</v>
      </c>
      <c r="P194" s="7" t="n">
        <v>3300</v>
      </c>
      <c r="Q194" s="93" t="n">
        <f aca="false">P194/100</f>
        <v>33</v>
      </c>
      <c r="R194" s="7" t="n">
        <v>7</v>
      </c>
      <c r="S194" s="7" t="n">
        <v>0</v>
      </c>
      <c r="T194" s="7" t="n">
        <v>0</v>
      </c>
      <c r="U194" s="7" t="n">
        <v>0</v>
      </c>
      <c r="V194" s="7" t="n">
        <v>0</v>
      </c>
      <c r="W194" s="7" t="n">
        <v>0</v>
      </c>
      <c r="X194" s="7" t="n">
        <v>1</v>
      </c>
      <c r="Y194" s="7" t="s">
        <v>834</v>
      </c>
      <c r="Z194" s="7" t="s">
        <v>835</v>
      </c>
      <c r="AA194" s="7" t="s">
        <v>836</v>
      </c>
      <c r="AB194" s="7" t="s">
        <v>837</v>
      </c>
      <c r="AC194" s="7" t="n">
        <v>0</v>
      </c>
      <c r="AD194" s="7" t="s">
        <v>838</v>
      </c>
      <c r="AE194" s="7" t="s">
        <v>836</v>
      </c>
    </row>
    <row r="195" customFormat="false" ht="12.8" hidden="false" customHeight="false" outlineLevel="0" collapsed="false">
      <c r="L195" s="7" t="n">
        <v>193</v>
      </c>
      <c r="M195" s="7" t="s">
        <v>1054</v>
      </c>
      <c r="N195" s="7" t="s">
        <v>832</v>
      </c>
      <c r="O195" s="7" t="s">
        <v>862</v>
      </c>
      <c r="P195" s="7" t="n">
        <v>3000</v>
      </c>
      <c r="Q195" s="93" t="n">
        <f aca="false">P195/100</f>
        <v>30</v>
      </c>
      <c r="R195" s="7" t="n">
        <v>7</v>
      </c>
      <c r="S195" s="7" t="n">
        <v>0</v>
      </c>
      <c r="T195" s="7" t="n">
        <v>0</v>
      </c>
      <c r="U195" s="7" t="n">
        <v>0</v>
      </c>
      <c r="V195" s="7" t="n">
        <v>0</v>
      </c>
      <c r="W195" s="7" t="n">
        <v>0</v>
      </c>
      <c r="X195" s="7" t="n">
        <v>1</v>
      </c>
      <c r="Y195" s="7" t="s">
        <v>834</v>
      </c>
      <c r="Z195" s="7" t="s">
        <v>835</v>
      </c>
      <c r="AA195" s="7" t="s">
        <v>836</v>
      </c>
      <c r="AB195" s="7" t="s">
        <v>837</v>
      </c>
      <c r="AC195" s="7" t="n">
        <v>0</v>
      </c>
      <c r="AD195" s="7" t="s">
        <v>838</v>
      </c>
      <c r="AE195" s="7" t="s">
        <v>836</v>
      </c>
    </row>
    <row r="196" customFormat="false" ht="12.8" hidden="false" customHeight="false" outlineLevel="0" collapsed="false">
      <c r="L196" s="7" t="n">
        <v>194</v>
      </c>
      <c r="M196" s="7" t="s">
        <v>1055</v>
      </c>
      <c r="N196" s="7" t="s">
        <v>832</v>
      </c>
      <c r="O196" s="7" t="s">
        <v>833</v>
      </c>
      <c r="P196" s="7" t="n">
        <v>620</v>
      </c>
      <c r="Q196" s="93" t="n">
        <f aca="false">P196/100</f>
        <v>6.2</v>
      </c>
      <c r="R196" s="7" t="n">
        <v>9</v>
      </c>
      <c r="S196" s="7" t="n">
        <v>0</v>
      </c>
      <c r="T196" s="7" t="n">
        <v>0</v>
      </c>
      <c r="U196" s="7" t="n">
        <v>0</v>
      </c>
      <c r="V196" s="7" t="n">
        <v>0</v>
      </c>
      <c r="W196" s="7" t="n">
        <v>0</v>
      </c>
      <c r="X196" s="7" t="n">
        <v>1</v>
      </c>
      <c r="Y196" s="7" t="s">
        <v>834</v>
      </c>
      <c r="Z196" s="7" t="s">
        <v>835</v>
      </c>
      <c r="AA196" s="7" t="s">
        <v>836</v>
      </c>
      <c r="AB196" s="7" t="s">
        <v>837</v>
      </c>
      <c r="AC196" s="7" t="n">
        <v>0</v>
      </c>
      <c r="AD196" s="7" t="s">
        <v>838</v>
      </c>
      <c r="AE196" s="7" t="s">
        <v>836</v>
      </c>
    </row>
    <row r="197" customFormat="false" ht="12.8" hidden="false" customHeight="false" outlineLevel="0" collapsed="false">
      <c r="L197" s="7" t="n">
        <v>195</v>
      </c>
      <c r="M197" s="7" t="s">
        <v>1056</v>
      </c>
      <c r="N197" s="7" t="s">
        <v>832</v>
      </c>
      <c r="O197" s="7" t="s">
        <v>833</v>
      </c>
      <c r="P197" s="7" t="n">
        <v>600</v>
      </c>
      <c r="Q197" s="93" t="n">
        <f aca="false">P197/100</f>
        <v>6</v>
      </c>
      <c r="R197" s="7" t="n">
        <v>9</v>
      </c>
      <c r="S197" s="7" t="n">
        <v>0</v>
      </c>
      <c r="T197" s="7" t="n">
        <v>0</v>
      </c>
      <c r="U197" s="7" t="n">
        <v>0</v>
      </c>
      <c r="V197" s="7" t="n">
        <v>0</v>
      </c>
      <c r="W197" s="7" t="n">
        <v>0</v>
      </c>
      <c r="X197" s="7" t="n">
        <v>1</v>
      </c>
      <c r="Y197" s="7" t="s">
        <v>834</v>
      </c>
      <c r="Z197" s="7" t="s">
        <v>835</v>
      </c>
      <c r="AA197" s="7" t="s">
        <v>836</v>
      </c>
      <c r="AB197" s="7" t="s">
        <v>837</v>
      </c>
      <c r="AC197" s="7" t="n">
        <v>0</v>
      </c>
      <c r="AD197" s="7" t="s">
        <v>838</v>
      </c>
      <c r="AE197" s="7" t="s">
        <v>836</v>
      </c>
    </row>
    <row r="198" customFormat="false" ht="12.8" hidden="false" customHeight="false" outlineLevel="0" collapsed="false">
      <c r="L198" s="7" t="n">
        <v>196</v>
      </c>
      <c r="M198" s="7" t="s">
        <v>1057</v>
      </c>
      <c r="N198" s="7" t="s">
        <v>832</v>
      </c>
      <c r="O198" s="7" t="s">
        <v>833</v>
      </c>
      <c r="P198" s="7" t="n">
        <v>85</v>
      </c>
      <c r="Q198" s="93" t="n">
        <f aca="false">P198/100</f>
        <v>0.85</v>
      </c>
      <c r="R198" s="7" t="n">
        <v>2</v>
      </c>
      <c r="S198" s="7" t="n">
        <v>0</v>
      </c>
      <c r="T198" s="7" t="n">
        <v>0</v>
      </c>
      <c r="U198" s="7" t="n">
        <v>0</v>
      </c>
      <c r="V198" s="7" t="n">
        <v>0</v>
      </c>
      <c r="W198" s="7" t="n">
        <v>0</v>
      </c>
      <c r="X198" s="7" t="n">
        <v>1</v>
      </c>
      <c r="Y198" s="7" t="s">
        <v>834</v>
      </c>
      <c r="Z198" s="7" t="s">
        <v>835</v>
      </c>
      <c r="AA198" s="7" t="s">
        <v>836</v>
      </c>
      <c r="AB198" s="7" t="s">
        <v>837</v>
      </c>
      <c r="AC198" s="7" t="n">
        <v>0</v>
      </c>
      <c r="AD198" s="7" t="s">
        <v>838</v>
      </c>
      <c r="AE198" s="7" t="s">
        <v>836</v>
      </c>
    </row>
    <row r="199" customFormat="false" ht="12.8" hidden="false" customHeight="false" outlineLevel="0" collapsed="false">
      <c r="L199" s="7" t="n">
        <v>197</v>
      </c>
      <c r="M199" s="7" t="s">
        <v>1058</v>
      </c>
      <c r="N199" s="7" t="s">
        <v>832</v>
      </c>
      <c r="O199" s="7" t="s">
        <v>833</v>
      </c>
      <c r="P199" s="7" t="n">
        <v>100</v>
      </c>
      <c r="Q199" s="93" t="n">
        <f aca="false">P199/100</f>
        <v>1</v>
      </c>
      <c r="R199" s="7" t="n">
        <v>2</v>
      </c>
      <c r="S199" s="7" t="n">
        <v>0</v>
      </c>
      <c r="T199" s="7" t="n">
        <v>0</v>
      </c>
      <c r="U199" s="7" t="n">
        <v>0</v>
      </c>
      <c r="V199" s="7" t="n">
        <v>0</v>
      </c>
      <c r="W199" s="7" t="n">
        <v>0</v>
      </c>
      <c r="X199" s="7" t="n">
        <v>1</v>
      </c>
      <c r="Y199" s="7" t="s">
        <v>834</v>
      </c>
      <c r="Z199" s="7" t="s">
        <v>835</v>
      </c>
      <c r="AA199" s="7" t="s">
        <v>836</v>
      </c>
      <c r="AB199" s="7" t="s">
        <v>837</v>
      </c>
      <c r="AC199" s="7" t="n">
        <v>0</v>
      </c>
      <c r="AD199" s="7" t="s">
        <v>838</v>
      </c>
      <c r="AE199" s="7" t="s">
        <v>836</v>
      </c>
    </row>
    <row r="200" customFormat="false" ht="12.8" hidden="false" customHeight="false" outlineLevel="0" collapsed="false">
      <c r="L200" s="7" t="n">
        <v>198</v>
      </c>
      <c r="M200" s="7" t="s">
        <v>1059</v>
      </c>
      <c r="N200" s="7" t="s">
        <v>832</v>
      </c>
      <c r="O200" s="7" t="s">
        <v>862</v>
      </c>
      <c r="P200" s="7" t="n">
        <v>100</v>
      </c>
      <c r="Q200" s="93" t="n">
        <f aca="false">P200/100</f>
        <v>1</v>
      </c>
      <c r="R200" s="7" t="n">
        <v>8</v>
      </c>
      <c r="S200" s="7" t="n">
        <v>0</v>
      </c>
      <c r="T200" s="7" t="n">
        <v>0</v>
      </c>
      <c r="U200" s="7" t="n">
        <v>0</v>
      </c>
      <c r="V200" s="7" t="n">
        <v>0</v>
      </c>
      <c r="W200" s="7" t="n">
        <v>0</v>
      </c>
      <c r="X200" s="7" t="n">
        <v>1</v>
      </c>
      <c r="Y200" s="7" t="s">
        <v>834</v>
      </c>
      <c r="Z200" s="7" t="s">
        <v>835</v>
      </c>
      <c r="AA200" s="7" t="s">
        <v>836</v>
      </c>
      <c r="AB200" s="7" t="s">
        <v>837</v>
      </c>
      <c r="AC200" s="7" t="n">
        <v>0</v>
      </c>
      <c r="AD200" s="7" t="s">
        <v>838</v>
      </c>
      <c r="AE200" s="7" t="s">
        <v>836</v>
      </c>
    </row>
    <row r="201" customFormat="false" ht="12.8" hidden="false" customHeight="false" outlineLevel="0" collapsed="false">
      <c r="L201" s="7" t="n">
        <v>199</v>
      </c>
      <c r="M201" s="7" t="s">
        <v>1060</v>
      </c>
      <c r="N201" s="7" t="s">
        <v>832</v>
      </c>
      <c r="O201" s="7" t="s">
        <v>862</v>
      </c>
      <c r="P201" s="7" t="n">
        <v>220</v>
      </c>
      <c r="Q201" s="93" t="n">
        <f aca="false">P201/100</f>
        <v>2.2</v>
      </c>
      <c r="R201" s="7" t="n">
        <v>8</v>
      </c>
      <c r="S201" s="7" t="n">
        <v>0</v>
      </c>
      <c r="T201" s="7" t="n">
        <v>0</v>
      </c>
      <c r="U201" s="7" t="n">
        <v>0</v>
      </c>
      <c r="V201" s="7" t="n">
        <v>0</v>
      </c>
      <c r="W201" s="7" t="n">
        <v>0</v>
      </c>
      <c r="X201" s="7" t="n">
        <v>1</v>
      </c>
      <c r="Y201" s="7" t="s">
        <v>834</v>
      </c>
      <c r="Z201" s="7" t="s">
        <v>835</v>
      </c>
      <c r="AA201" s="7" t="s">
        <v>836</v>
      </c>
      <c r="AB201" s="7" t="s">
        <v>837</v>
      </c>
      <c r="AC201" s="7" t="n">
        <v>0</v>
      </c>
      <c r="AD201" s="7" t="s">
        <v>838</v>
      </c>
      <c r="AE201" s="7" t="s">
        <v>836</v>
      </c>
    </row>
    <row r="202" customFormat="false" ht="12.8" hidden="false" customHeight="false" outlineLevel="0" collapsed="false">
      <c r="L202" s="7" t="n">
        <v>200</v>
      </c>
      <c r="M202" s="7" t="s">
        <v>921</v>
      </c>
      <c r="N202" s="7" t="s">
        <v>832</v>
      </c>
      <c r="O202" s="7" t="s">
        <v>833</v>
      </c>
      <c r="P202" s="7" t="n">
        <v>5400</v>
      </c>
      <c r="Q202" s="93" t="n">
        <f aca="false">P202/100</f>
        <v>54</v>
      </c>
      <c r="R202" s="7" t="n">
        <v>4</v>
      </c>
      <c r="S202" s="7" t="n">
        <v>0</v>
      </c>
      <c r="T202" s="7" t="n">
        <v>0</v>
      </c>
      <c r="U202" s="7" t="n">
        <v>0</v>
      </c>
      <c r="V202" s="7" t="n">
        <v>0</v>
      </c>
      <c r="W202" s="7" t="n">
        <v>0</v>
      </c>
      <c r="X202" s="7" t="n">
        <v>1</v>
      </c>
      <c r="Y202" s="7" t="s">
        <v>834</v>
      </c>
      <c r="Z202" s="7" t="s">
        <v>835</v>
      </c>
      <c r="AA202" s="7" t="s">
        <v>836</v>
      </c>
      <c r="AB202" s="7" t="s">
        <v>837</v>
      </c>
      <c r="AC202" s="7" t="n">
        <v>0</v>
      </c>
      <c r="AD202" s="7" t="s">
        <v>838</v>
      </c>
      <c r="AE202" s="7" t="s">
        <v>836</v>
      </c>
    </row>
    <row r="203" customFormat="false" ht="12.8" hidden="false" customHeight="false" outlineLevel="0" collapsed="false">
      <c r="L203" s="7" t="n">
        <v>201</v>
      </c>
      <c r="M203" s="7" t="s">
        <v>1061</v>
      </c>
      <c r="N203" s="7" t="s">
        <v>832</v>
      </c>
      <c r="O203" s="7" t="s">
        <v>833</v>
      </c>
      <c r="P203" s="7" t="n">
        <v>280</v>
      </c>
      <c r="Q203" s="93" t="n">
        <f aca="false">P203/100</f>
        <v>2.8</v>
      </c>
      <c r="R203" s="7" t="n">
        <v>7</v>
      </c>
      <c r="S203" s="7" t="n">
        <v>0</v>
      </c>
      <c r="T203" s="7" t="n">
        <v>0</v>
      </c>
      <c r="U203" s="7" t="n">
        <v>0</v>
      </c>
      <c r="V203" s="7" t="n">
        <v>0</v>
      </c>
      <c r="W203" s="7" t="n">
        <v>0</v>
      </c>
      <c r="X203" s="7" t="n">
        <v>1</v>
      </c>
      <c r="Y203" s="7" t="s">
        <v>834</v>
      </c>
      <c r="Z203" s="7" t="s">
        <v>835</v>
      </c>
      <c r="AA203" s="7" t="s">
        <v>836</v>
      </c>
      <c r="AB203" s="7" t="s">
        <v>837</v>
      </c>
      <c r="AC203" s="7" t="n">
        <v>0</v>
      </c>
      <c r="AD203" s="7" t="s">
        <v>838</v>
      </c>
      <c r="AE203" s="7" t="s">
        <v>836</v>
      </c>
    </row>
    <row r="204" customFormat="false" ht="12.8" hidden="false" customHeight="false" outlineLevel="0" collapsed="false">
      <c r="L204" s="7" t="n">
        <v>202</v>
      </c>
      <c r="M204" s="7" t="s">
        <v>1062</v>
      </c>
      <c r="N204" s="7" t="s">
        <v>832</v>
      </c>
      <c r="O204" s="7" t="s">
        <v>862</v>
      </c>
      <c r="P204" s="7" t="n">
        <v>5000</v>
      </c>
      <c r="Q204" s="93" t="n">
        <f aca="false">P204/100</f>
        <v>50</v>
      </c>
      <c r="R204" s="7" t="n">
        <v>7</v>
      </c>
      <c r="S204" s="7" t="n">
        <v>0</v>
      </c>
      <c r="T204" s="7" t="n">
        <v>0</v>
      </c>
      <c r="U204" s="7" t="n">
        <v>0</v>
      </c>
      <c r="V204" s="7" t="n">
        <v>0</v>
      </c>
      <c r="W204" s="7" t="n">
        <v>0</v>
      </c>
      <c r="X204" s="7" t="n">
        <v>1</v>
      </c>
      <c r="Y204" s="7" t="s">
        <v>834</v>
      </c>
      <c r="Z204" s="7" t="s">
        <v>835</v>
      </c>
      <c r="AA204" s="7" t="s">
        <v>836</v>
      </c>
      <c r="AB204" s="7" t="s">
        <v>837</v>
      </c>
      <c r="AC204" s="7" t="n">
        <v>0</v>
      </c>
      <c r="AD204" s="7" t="s">
        <v>838</v>
      </c>
      <c r="AE204" s="7" t="s">
        <v>836</v>
      </c>
    </row>
    <row r="205" customFormat="false" ht="12.8" hidden="false" customHeight="false" outlineLevel="0" collapsed="false">
      <c r="L205" s="7" t="n">
        <v>203</v>
      </c>
      <c r="M205" s="7" t="s">
        <v>1063</v>
      </c>
      <c r="N205" s="7" t="s">
        <v>832</v>
      </c>
      <c r="O205" s="7" t="s">
        <v>862</v>
      </c>
      <c r="P205" s="7" t="n">
        <v>2800</v>
      </c>
      <c r="Q205" s="93" t="n">
        <f aca="false">P205/100</f>
        <v>28</v>
      </c>
      <c r="R205" s="7" t="n">
        <v>7</v>
      </c>
      <c r="S205" s="7" t="n">
        <v>0</v>
      </c>
      <c r="T205" s="7" t="n">
        <v>0</v>
      </c>
      <c r="U205" s="7" t="n">
        <v>0</v>
      </c>
      <c r="V205" s="7" t="n">
        <v>0</v>
      </c>
      <c r="W205" s="7" t="n">
        <v>0</v>
      </c>
      <c r="X205" s="7" t="n">
        <v>1</v>
      </c>
      <c r="Y205" s="7" t="s">
        <v>834</v>
      </c>
      <c r="Z205" s="7" t="s">
        <v>835</v>
      </c>
      <c r="AA205" s="7" t="s">
        <v>836</v>
      </c>
      <c r="AB205" s="7" t="s">
        <v>837</v>
      </c>
      <c r="AC205" s="7" t="n">
        <v>0</v>
      </c>
      <c r="AD205" s="7" t="s">
        <v>838</v>
      </c>
      <c r="AE205" s="7" t="s">
        <v>836</v>
      </c>
    </row>
    <row r="206" customFormat="false" ht="12.8" hidden="false" customHeight="false" outlineLevel="0" collapsed="false">
      <c r="L206" s="7" t="n">
        <v>204</v>
      </c>
      <c r="M206" s="7" t="s">
        <v>1064</v>
      </c>
      <c r="N206" s="7" t="s">
        <v>832</v>
      </c>
      <c r="O206" s="7" t="s">
        <v>862</v>
      </c>
      <c r="P206" s="7" t="n">
        <v>2500</v>
      </c>
      <c r="Q206" s="93" t="n">
        <f aca="false">P206/100</f>
        <v>25</v>
      </c>
      <c r="R206" s="7" t="n">
        <v>7</v>
      </c>
      <c r="S206" s="7" t="n">
        <v>0</v>
      </c>
      <c r="T206" s="7" t="n">
        <v>0</v>
      </c>
      <c r="U206" s="7" t="n">
        <v>0</v>
      </c>
      <c r="V206" s="7" t="n">
        <v>0</v>
      </c>
      <c r="W206" s="7" t="n">
        <v>0</v>
      </c>
      <c r="X206" s="7" t="n">
        <v>1</v>
      </c>
      <c r="Y206" s="7" t="s">
        <v>834</v>
      </c>
      <c r="Z206" s="7" t="s">
        <v>835</v>
      </c>
      <c r="AA206" s="7" t="s">
        <v>836</v>
      </c>
      <c r="AB206" s="7" t="s">
        <v>837</v>
      </c>
      <c r="AC206" s="7" t="n">
        <v>0</v>
      </c>
      <c r="AD206" s="7" t="s">
        <v>838</v>
      </c>
      <c r="AE206" s="7" t="s">
        <v>836</v>
      </c>
    </row>
    <row r="207" customFormat="false" ht="12.8" hidden="false" customHeight="false" outlineLevel="0" collapsed="false">
      <c r="L207" s="7" t="n">
        <v>205</v>
      </c>
      <c r="M207" s="7" t="s">
        <v>1065</v>
      </c>
      <c r="N207" s="7" t="s">
        <v>832</v>
      </c>
      <c r="O207" s="7" t="s">
        <v>862</v>
      </c>
      <c r="P207" s="7" t="n">
        <v>4000</v>
      </c>
      <c r="Q207" s="93" t="n">
        <f aca="false">P207/100</f>
        <v>40</v>
      </c>
      <c r="R207" s="7" t="n">
        <v>7</v>
      </c>
      <c r="S207" s="7" t="n">
        <v>0</v>
      </c>
      <c r="T207" s="7" t="n">
        <v>0</v>
      </c>
      <c r="U207" s="7" t="n">
        <v>0</v>
      </c>
      <c r="V207" s="7" t="n">
        <v>0</v>
      </c>
      <c r="W207" s="7" t="n">
        <v>0</v>
      </c>
      <c r="X207" s="7" t="n">
        <v>1</v>
      </c>
      <c r="Y207" s="7" t="s">
        <v>834</v>
      </c>
      <c r="Z207" s="7" t="s">
        <v>835</v>
      </c>
      <c r="AA207" s="7" t="s">
        <v>836</v>
      </c>
      <c r="AB207" s="7" t="s">
        <v>837</v>
      </c>
      <c r="AC207" s="7" t="n">
        <v>0</v>
      </c>
      <c r="AD207" s="7" t="s">
        <v>838</v>
      </c>
      <c r="AE207" s="7" t="s">
        <v>836</v>
      </c>
    </row>
    <row r="208" customFormat="false" ht="12.8" hidden="false" customHeight="false" outlineLevel="0" collapsed="false">
      <c r="L208" s="7" t="n">
        <v>206</v>
      </c>
      <c r="M208" s="7" t="s">
        <v>1066</v>
      </c>
      <c r="N208" s="7" t="s">
        <v>832</v>
      </c>
      <c r="O208" s="7" t="s">
        <v>862</v>
      </c>
      <c r="P208" s="7" t="n">
        <v>1200</v>
      </c>
      <c r="Q208" s="93" t="n">
        <f aca="false">P208/100</f>
        <v>12</v>
      </c>
      <c r="R208" s="7" t="n">
        <v>7</v>
      </c>
      <c r="S208" s="7" t="n">
        <v>0</v>
      </c>
      <c r="T208" s="7" t="n">
        <v>0</v>
      </c>
      <c r="U208" s="7" t="n">
        <v>0</v>
      </c>
      <c r="V208" s="7" t="n">
        <v>0</v>
      </c>
      <c r="W208" s="7" t="n">
        <v>0</v>
      </c>
      <c r="X208" s="7" t="n">
        <v>1</v>
      </c>
      <c r="Y208" s="7" t="s">
        <v>834</v>
      </c>
      <c r="Z208" s="7" t="s">
        <v>835</v>
      </c>
      <c r="AA208" s="7" t="s">
        <v>836</v>
      </c>
      <c r="AB208" s="7" t="s">
        <v>837</v>
      </c>
      <c r="AC208" s="7" t="n">
        <v>0</v>
      </c>
      <c r="AD208" s="7" t="s">
        <v>838</v>
      </c>
      <c r="AE208" s="7" t="s">
        <v>836</v>
      </c>
    </row>
    <row r="209" customFormat="false" ht="12.8" hidden="false" customHeight="false" outlineLevel="0" collapsed="false">
      <c r="L209" s="7" t="n">
        <v>207</v>
      </c>
      <c r="M209" s="7" t="s">
        <v>1067</v>
      </c>
      <c r="N209" s="7" t="s">
        <v>832</v>
      </c>
      <c r="O209" s="7" t="s">
        <v>862</v>
      </c>
      <c r="P209" s="7" t="n">
        <v>1000</v>
      </c>
      <c r="Q209" s="93" t="n">
        <f aca="false">P209/100</f>
        <v>10</v>
      </c>
      <c r="R209" s="7" t="n">
        <v>7</v>
      </c>
      <c r="S209" s="7" t="n">
        <v>0</v>
      </c>
      <c r="T209" s="7" t="n">
        <v>0</v>
      </c>
      <c r="U209" s="7" t="n">
        <v>0</v>
      </c>
      <c r="V209" s="7" t="n">
        <v>0</v>
      </c>
      <c r="W209" s="7" t="n">
        <v>0</v>
      </c>
      <c r="X209" s="7" t="n">
        <v>1</v>
      </c>
      <c r="Y209" s="7" t="s">
        <v>834</v>
      </c>
      <c r="Z209" s="7" t="s">
        <v>835</v>
      </c>
      <c r="AA209" s="7" t="s">
        <v>836</v>
      </c>
      <c r="AB209" s="7" t="s">
        <v>837</v>
      </c>
      <c r="AC209" s="7" t="n">
        <v>0</v>
      </c>
      <c r="AD209" s="7" t="s">
        <v>838</v>
      </c>
      <c r="AE209" s="7" t="s">
        <v>836</v>
      </c>
    </row>
    <row r="210" customFormat="false" ht="12.8" hidden="false" customHeight="false" outlineLevel="0" collapsed="false">
      <c r="L210" s="7" t="n">
        <v>208</v>
      </c>
      <c r="M210" s="7" t="s">
        <v>1068</v>
      </c>
      <c r="N210" s="7" t="s">
        <v>832</v>
      </c>
      <c r="O210" s="7" t="s">
        <v>833</v>
      </c>
      <c r="P210" s="7" t="n">
        <v>1500</v>
      </c>
      <c r="Q210" s="93" t="n">
        <f aca="false">P210/100</f>
        <v>15</v>
      </c>
      <c r="R210" s="7" t="n">
        <v>3</v>
      </c>
      <c r="S210" s="7" t="n">
        <v>0</v>
      </c>
      <c r="T210" s="7" t="n">
        <v>0</v>
      </c>
      <c r="U210" s="7" t="n">
        <v>0</v>
      </c>
      <c r="V210" s="7" t="n">
        <v>0</v>
      </c>
      <c r="W210" s="7" t="n">
        <v>0</v>
      </c>
      <c r="X210" s="7" t="n">
        <v>1</v>
      </c>
      <c r="Y210" s="7" t="s">
        <v>834</v>
      </c>
      <c r="Z210" s="7" t="s">
        <v>835</v>
      </c>
      <c r="AA210" s="7" t="s">
        <v>836</v>
      </c>
      <c r="AB210" s="7" t="s">
        <v>837</v>
      </c>
      <c r="AC210" s="7" t="n">
        <v>0</v>
      </c>
      <c r="AD210" s="7" t="s">
        <v>838</v>
      </c>
      <c r="AE210" s="7" t="s">
        <v>836</v>
      </c>
    </row>
    <row r="211" customFormat="false" ht="12.8" hidden="false" customHeight="false" outlineLevel="0" collapsed="false">
      <c r="L211" s="7" t="n">
        <v>209</v>
      </c>
      <c r="M211" s="7" t="s">
        <v>1069</v>
      </c>
      <c r="N211" s="7" t="s">
        <v>832</v>
      </c>
      <c r="O211" s="7" t="s">
        <v>862</v>
      </c>
      <c r="P211" s="7" t="n">
        <v>2600</v>
      </c>
      <c r="Q211" s="93" t="n">
        <f aca="false">P211/100</f>
        <v>26</v>
      </c>
      <c r="R211" s="7" t="n">
        <v>7</v>
      </c>
      <c r="S211" s="7" t="n">
        <v>0</v>
      </c>
      <c r="T211" s="7" t="n">
        <v>0</v>
      </c>
      <c r="U211" s="7" t="n">
        <v>0</v>
      </c>
      <c r="V211" s="7" t="n">
        <v>0</v>
      </c>
      <c r="W211" s="7" t="n">
        <v>0</v>
      </c>
      <c r="X211" s="7" t="n">
        <v>1</v>
      </c>
      <c r="Y211" s="7" t="s">
        <v>834</v>
      </c>
      <c r="Z211" s="7" t="s">
        <v>835</v>
      </c>
      <c r="AA211" s="7" t="s">
        <v>836</v>
      </c>
      <c r="AB211" s="7" t="s">
        <v>837</v>
      </c>
      <c r="AC211" s="7" t="n">
        <v>0</v>
      </c>
      <c r="AD211" s="7" t="s">
        <v>838</v>
      </c>
      <c r="AE211" s="7" t="s">
        <v>836</v>
      </c>
    </row>
    <row r="212" customFormat="false" ht="12.8" hidden="false" customHeight="false" outlineLevel="0" collapsed="false">
      <c r="L212" s="7" t="n">
        <v>210</v>
      </c>
      <c r="M212" s="7" t="s">
        <v>1070</v>
      </c>
      <c r="N212" s="7" t="s">
        <v>832</v>
      </c>
      <c r="O212" s="7" t="s">
        <v>862</v>
      </c>
      <c r="P212" s="7" t="n">
        <v>2200</v>
      </c>
      <c r="Q212" s="93" t="n">
        <f aca="false">P212/100</f>
        <v>22</v>
      </c>
      <c r="R212" s="7" t="n">
        <v>7</v>
      </c>
      <c r="S212" s="7" t="n">
        <v>0</v>
      </c>
      <c r="T212" s="7" t="n">
        <v>0</v>
      </c>
      <c r="U212" s="7" t="n">
        <v>0</v>
      </c>
      <c r="V212" s="7" t="n">
        <v>0</v>
      </c>
      <c r="W212" s="7" t="n">
        <v>0</v>
      </c>
      <c r="X212" s="7" t="n">
        <v>1</v>
      </c>
      <c r="Y212" s="7" t="s">
        <v>834</v>
      </c>
      <c r="Z212" s="7" t="s">
        <v>835</v>
      </c>
      <c r="AA212" s="7" t="s">
        <v>836</v>
      </c>
      <c r="AB212" s="7" t="s">
        <v>837</v>
      </c>
      <c r="AC212" s="7" t="n">
        <v>0</v>
      </c>
      <c r="AD212" s="7" t="s">
        <v>838</v>
      </c>
      <c r="AE212" s="7" t="s">
        <v>836</v>
      </c>
    </row>
    <row r="213" customFormat="false" ht="12.8" hidden="false" customHeight="false" outlineLevel="0" collapsed="false">
      <c r="L213" s="7" t="n">
        <v>211</v>
      </c>
      <c r="M213" s="7" t="s">
        <v>1071</v>
      </c>
      <c r="N213" s="7" t="s">
        <v>832</v>
      </c>
      <c r="O213" s="7" t="s">
        <v>833</v>
      </c>
      <c r="P213" s="7" t="n">
        <v>180</v>
      </c>
      <c r="Q213" s="93" t="n">
        <f aca="false">P213/100</f>
        <v>1.8</v>
      </c>
      <c r="R213" s="7" t="n">
        <v>13</v>
      </c>
      <c r="S213" s="7" t="n">
        <v>0</v>
      </c>
      <c r="T213" s="7" t="n">
        <v>0</v>
      </c>
      <c r="U213" s="7" t="n">
        <v>0</v>
      </c>
      <c r="V213" s="7" t="n">
        <v>0</v>
      </c>
      <c r="W213" s="7" t="n">
        <v>0</v>
      </c>
      <c r="X213" s="7" t="n">
        <v>1</v>
      </c>
      <c r="Y213" s="7" t="s">
        <v>834</v>
      </c>
      <c r="Z213" s="7" t="s">
        <v>835</v>
      </c>
      <c r="AA213" s="7" t="s">
        <v>836</v>
      </c>
      <c r="AB213" s="7" t="s">
        <v>837</v>
      </c>
      <c r="AC213" s="7" t="n">
        <v>0</v>
      </c>
      <c r="AD213" s="7" t="s">
        <v>838</v>
      </c>
      <c r="AE213" s="7" t="s">
        <v>836</v>
      </c>
    </row>
    <row r="214" customFormat="false" ht="12.8" hidden="false" customHeight="false" outlineLevel="0" collapsed="false">
      <c r="L214" s="7" t="n">
        <v>212</v>
      </c>
      <c r="M214" s="7" t="s">
        <v>1072</v>
      </c>
      <c r="N214" s="7" t="s">
        <v>832</v>
      </c>
      <c r="O214" s="7" t="s">
        <v>862</v>
      </c>
      <c r="P214" s="7" t="n">
        <v>3500</v>
      </c>
      <c r="Q214" s="93" t="n">
        <f aca="false">P214/100</f>
        <v>35</v>
      </c>
      <c r="R214" s="7" t="n">
        <v>7</v>
      </c>
      <c r="S214" s="7" t="n">
        <v>0</v>
      </c>
      <c r="T214" s="7" t="n">
        <v>0</v>
      </c>
      <c r="U214" s="7" t="n">
        <v>0</v>
      </c>
      <c r="V214" s="7" t="n">
        <v>0</v>
      </c>
      <c r="W214" s="7" t="n">
        <v>0</v>
      </c>
      <c r="X214" s="7" t="n">
        <v>1</v>
      </c>
      <c r="Y214" s="7" t="s">
        <v>834</v>
      </c>
      <c r="Z214" s="7" t="s">
        <v>835</v>
      </c>
      <c r="AA214" s="7" t="s">
        <v>836</v>
      </c>
      <c r="AB214" s="7" t="s">
        <v>837</v>
      </c>
      <c r="AC214" s="7" t="n">
        <v>0</v>
      </c>
      <c r="AD214" s="7" t="s">
        <v>838</v>
      </c>
      <c r="AE214" s="7" t="s">
        <v>836</v>
      </c>
    </row>
    <row r="215" customFormat="false" ht="12.8" hidden="false" customHeight="false" outlineLevel="0" collapsed="false">
      <c r="L215" s="7" t="n">
        <v>213</v>
      </c>
      <c r="M215" s="7" t="s">
        <v>1073</v>
      </c>
      <c r="N215" s="7" t="s">
        <v>832</v>
      </c>
      <c r="O215" s="7" t="s">
        <v>862</v>
      </c>
      <c r="P215" s="7" t="n">
        <v>3200</v>
      </c>
      <c r="Q215" s="93" t="n">
        <f aca="false">P215/100</f>
        <v>32</v>
      </c>
      <c r="R215" s="7" t="n">
        <v>7</v>
      </c>
      <c r="S215" s="7" t="n">
        <v>0</v>
      </c>
      <c r="T215" s="7" t="n">
        <v>0</v>
      </c>
      <c r="U215" s="7" t="n">
        <v>0</v>
      </c>
      <c r="V215" s="7" t="n">
        <v>0</v>
      </c>
      <c r="W215" s="7" t="n">
        <v>0</v>
      </c>
      <c r="X215" s="7" t="n">
        <v>1</v>
      </c>
      <c r="Y215" s="7" t="s">
        <v>834</v>
      </c>
      <c r="Z215" s="7" t="s">
        <v>835</v>
      </c>
      <c r="AA215" s="7" t="s">
        <v>836</v>
      </c>
      <c r="AB215" s="7" t="s">
        <v>837</v>
      </c>
      <c r="AC215" s="7" t="n">
        <v>0</v>
      </c>
      <c r="AD215" s="7" t="s">
        <v>838</v>
      </c>
      <c r="AE215" s="7" t="s">
        <v>836</v>
      </c>
    </row>
    <row r="216" customFormat="false" ht="12.8" hidden="false" customHeight="false" outlineLevel="0" collapsed="false">
      <c r="L216" s="7" t="n">
        <v>214</v>
      </c>
      <c r="M216" s="7" t="s">
        <v>1074</v>
      </c>
      <c r="N216" s="7" t="s">
        <v>832</v>
      </c>
      <c r="O216" s="7" t="s">
        <v>833</v>
      </c>
      <c r="P216" s="7" t="n">
        <v>160</v>
      </c>
      <c r="Q216" s="93" t="n">
        <f aca="false">P216/100</f>
        <v>1.6</v>
      </c>
      <c r="R216" s="7" t="n">
        <v>13</v>
      </c>
      <c r="S216" s="7" t="n">
        <v>0</v>
      </c>
      <c r="T216" s="7" t="n">
        <v>0</v>
      </c>
      <c r="U216" s="7" t="n">
        <v>0</v>
      </c>
      <c r="V216" s="7" t="n">
        <v>0</v>
      </c>
      <c r="W216" s="7" t="n">
        <v>0</v>
      </c>
      <c r="X216" s="7" t="n">
        <v>1</v>
      </c>
      <c r="Y216" s="7" t="s">
        <v>834</v>
      </c>
      <c r="Z216" s="7" t="s">
        <v>835</v>
      </c>
      <c r="AA216" s="7" t="s">
        <v>836</v>
      </c>
      <c r="AB216" s="7" t="s">
        <v>837</v>
      </c>
      <c r="AC216" s="7" t="n">
        <v>0</v>
      </c>
      <c r="AD216" s="7" t="s">
        <v>838</v>
      </c>
      <c r="AE216" s="7" t="s">
        <v>836</v>
      </c>
    </row>
    <row r="217" customFormat="false" ht="12.8" hidden="false" customHeight="false" outlineLevel="0" collapsed="false">
      <c r="L217" s="7" t="n">
        <v>215</v>
      </c>
      <c r="M217" s="7" t="s">
        <v>1075</v>
      </c>
      <c r="N217" s="7" t="s">
        <v>832</v>
      </c>
      <c r="O217" s="7" t="s">
        <v>862</v>
      </c>
      <c r="P217" s="7" t="n">
        <v>2500</v>
      </c>
      <c r="Q217" s="93" t="n">
        <f aca="false">P217/100</f>
        <v>25</v>
      </c>
      <c r="R217" s="7" t="n">
        <v>7</v>
      </c>
      <c r="S217" s="7" t="n">
        <v>0</v>
      </c>
      <c r="T217" s="7" t="n">
        <v>0</v>
      </c>
      <c r="U217" s="7" t="n">
        <v>0</v>
      </c>
      <c r="V217" s="7" t="n">
        <v>0</v>
      </c>
      <c r="W217" s="7" t="n">
        <v>0</v>
      </c>
      <c r="X217" s="7" t="n">
        <v>1</v>
      </c>
      <c r="Y217" s="7" t="s">
        <v>834</v>
      </c>
      <c r="Z217" s="7" t="s">
        <v>835</v>
      </c>
      <c r="AA217" s="7" t="s">
        <v>836</v>
      </c>
      <c r="AB217" s="7" t="s">
        <v>837</v>
      </c>
      <c r="AC217" s="7" t="n">
        <v>0</v>
      </c>
      <c r="AD217" s="7" t="s">
        <v>838</v>
      </c>
      <c r="AE217" s="7" t="s">
        <v>836</v>
      </c>
    </row>
    <row r="218" customFormat="false" ht="12.8" hidden="false" customHeight="false" outlineLevel="0" collapsed="false">
      <c r="L218" s="7" t="n">
        <v>216</v>
      </c>
      <c r="M218" s="7" t="s">
        <v>1076</v>
      </c>
      <c r="N218" s="7" t="s">
        <v>832</v>
      </c>
      <c r="O218" s="7" t="s">
        <v>862</v>
      </c>
      <c r="P218" s="7" t="n">
        <v>2200</v>
      </c>
      <c r="Q218" s="93" t="n">
        <f aca="false">P218/100</f>
        <v>22</v>
      </c>
      <c r="R218" s="7" t="n">
        <v>7</v>
      </c>
      <c r="S218" s="7" t="n">
        <v>0</v>
      </c>
      <c r="T218" s="7" t="n">
        <v>0</v>
      </c>
      <c r="U218" s="7" t="n">
        <v>0</v>
      </c>
      <c r="V218" s="7" t="n">
        <v>0</v>
      </c>
      <c r="W218" s="7" t="n">
        <v>0</v>
      </c>
      <c r="X218" s="7" t="n">
        <v>1</v>
      </c>
      <c r="Y218" s="7" t="s">
        <v>834</v>
      </c>
      <c r="Z218" s="7" t="s">
        <v>835</v>
      </c>
      <c r="AA218" s="7" t="s">
        <v>836</v>
      </c>
      <c r="AB218" s="7" t="s">
        <v>837</v>
      </c>
      <c r="AC218" s="7" t="n">
        <v>0</v>
      </c>
      <c r="AD218" s="7" t="s">
        <v>838</v>
      </c>
      <c r="AE218" s="7" t="s">
        <v>836</v>
      </c>
    </row>
    <row r="219" customFormat="false" ht="12.8" hidden="false" customHeight="false" outlineLevel="0" collapsed="false">
      <c r="L219" s="7" t="n">
        <v>217</v>
      </c>
      <c r="M219" s="7" t="s">
        <v>1077</v>
      </c>
      <c r="N219" s="7" t="s">
        <v>832</v>
      </c>
      <c r="O219" s="7" t="s">
        <v>833</v>
      </c>
      <c r="P219" s="7" t="n">
        <v>490</v>
      </c>
      <c r="Q219" s="93" t="n">
        <f aca="false">P219/100</f>
        <v>4.9</v>
      </c>
      <c r="R219" s="7" t="n">
        <v>19</v>
      </c>
      <c r="S219" s="7" t="n">
        <v>0</v>
      </c>
      <c r="T219" s="7" t="n">
        <v>0</v>
      </c>
      <c r="U219" s="7" t="n">
        <v>0</v>
      </c>
      <c r="V219" s="7" t="n">
        <v>0</v>
      </c>
      <c r="W219" s="7" t="n">
        <v>0</v>
      </c>
      <c r="X219" s="7" t="n">
        <v>1</v>
      </c>
      <c r="Y219" s="7" t="s">
        <v>834</v>
      </c>
      <c r="Z219" s="7" t="s">
        <v>835</v>
      </c>
      <c r="AA219" s="7" t="s">
        <v>836</v>
      </c>
      <c r="AB219" s="7" t="s">
        <v>837</v>
      </c>
      <c r="AC219" s="7" t="n">
        <v>0</v>
      </c>
      <c r="AD219" s="7" t="s">
        <v>838</v>
      </c>
      <c r="AE219" s="7" t="s">
        <v>836</v>
      </c>
    </row>
    <row r="220" customFormat="false" ht="12.8" hidden="false" customHeight="false" outlineLevel="0" collapsed="false">
      <c r="L220" s="7" t="n">
        <v>218</v>
      </c>
      <c r="M220" s="7" t="s">
        <v>1078</v>
      </c>
      <c r="N220" s="7" t="s">
        <v>832</v>
      </c>
      <c r="O220" s="7" t="s">
        <v>862</v>
      </c>
      <c r="P220" s="7" t="n">
        <v>1600</v>
      </c>
      <c r="Q220" s="93" t="n">
        <f aca="false">P220/100</f>
        <v>16</v>
      </c>
      <c r="R220" s="7" t="n">
        <v>7</v>
      </c>
      <c r="S220" s="7" t="n">
        <v>0</v>
      </c>
      <c r="T220" s="7" t="n">
        <v>0</v>
      </c>
      <c r="U220" s="7" t="n">
        <v>0</v>
      </c>
      <c r="V220" s="7" t="n">
        <v>0</v>
      </c>
      <c r="W220" s="7" t="n">
        <v>0</v>
      </c>
      <c r="X220" s="7" t="n">
        <v>1</v>
      </c>
      <c r="Y220" s="7" t="s">
        <v>834</v>
      </c>
      <c r="Z220" s="7" t="s">
        <v>835</v>
      </c>
      <c r="AA220" s="7" t="s">
        <v>836</v>
      </c>
      <c r="AB220" s="7" t="s">
        <v>837</v>
      </c>
      <c r="AC220" s="7" t="n">
        <v>0</v>
      </c>
      <c r="AD220" s="7" t="s">
        <v>838</v>
      </c>
      <c r="AE220" s="7" t="s">
        <v>836</v>
      </c>
    </row>
    <row r="221" customFormat="false" ht="12.8" hidden="false" customHeight="false" outlineLevel="0" collapsed="false">
      <c r="L221" s="7" t="n">
        <v>219</v>
      </c>
      <c r="M221" s="7" t="s">
        <v>1079</v>
      </c>
      <c r="N221" s="7" t="s">
        <v>832</v>
      </c>
      <c r="O221" s="7" t="s">
        <v>862</v>
      </c>
      <c r="P221" s="7" t="n">
        <v>1300</v>
      </c>
      <c r="Q221" s="93" t="n">
        <f aca="false">P221/100</f>
        <v>13</v>
      </c>
      <c r="R221" s="7" t="n">
        <v>7</v>
      </c>
      <c r="S221" s="7" t="n">
        <v>0</v>
      </c>
      <c r="T221" s="7" t="n">
        <v>0</v>
      </c>
      <c r="U221" s="7" t="n">
        <v>0</v>
      </c>
      <c r="V221" s="7" t="n">
        <v>0</v>
      </c>
      <c r="W221" s="7" t="n">
        <v>0</v>
      </c>
      <c r="X221" s="7" t="n">
        <v>1</v>
      </c>
      <c r="Y221" s="7" t="s">
        <v>834</v>
      </c>
      <c r="Z221" s="7" t="s">
        <v>835</v>
      </c>
      <c r="AA221" s="7" t="s">
        <v>836</v>
      </c>
      <c r="AB221" s="7" t="s">
        <v>837</v>
      </c>
      <c r="AC221" s="7" t="n">
        <v>0</v>
      </c>
      <c r="AD221" s="7" t="s">
        <v>838</v>
      </c>
      <c r="AE221" s="7" t="s">
        <v>836</v>
      </c>
    </row>
    <row r="222" customFormat="false" ht="12.8" hidden="false" customHeight="false" outlineLevel="0" collapsed="false">
      <c r="L222" s="7" t="n">
        <v>220</v>
      </c>
      <c r="M222" s="7" t="s">
        <v>1080</v>
      </c>
      <c r="N222" s="7" t="s">
        <v>832</v>
      </c>
      <c r="O222" s="7" t="s">
        <v>833</v>
      </c>
      <c r="P222" s="7" t="n">
        <v>400</v>
      </c>
      <c r="Q222" s="93" t="n">
        <f aca="false">P222/100</f>
        <v>4</v>
      </c>
      <c r="R222" s="7" t="n">
        <v>19</v>
      </c>
      <c r="S222" s="7" t="n">
        <v>0</v>
      </c>
      <c r="T222" s="7" t="n">
        <v>0</v>
      </c>
      <c r="U222" s="7" t="n">
        <v>0</v>
      </c>
      <c r="V222" s="7" t="n">
        <v>0</v>
      </c>
      <c r="W222" s="7" t="n">
        <v>0</v>
      </c>
      <c r="X222" s="7" t="n">
        <v>1</v>
      </c>
      <c r="Y222" s="7" t="s">
        <v>834</v>
      </c>
      <c r="Z222" s="7" t="s">
        <v>835</v>
      </c>
      <c r="AA222" s="7" t="s">
        <v>836</v>
      </c>
      <c r="AB222" s="7" t="s">
        <v>837</v>
      </c>
      <c r="AC222" s="7" t="n">
        <v>0</v>
      </c>
      <c r="AD222" s="7" t="s">
        <v>838</v>
      </c>
      <c r="AE222" s="7" t="s">
        <v>836</v>
      </c>
    </row>
    <row r="223" customFormat="false" ht="12.8" hidden="false" customHeight="false" outlineLevel="0" collapsed="false">
      <c r="L223" s="7" t="n">
        <v>221</v>
      </c>
      <c r="M223" s="7" t="s">
        <v>1081</v>
      </c>
      <c r="N223" s="7" t="s">
        <v>832</v>
      </c>
      <c r="O223" s="7" t="s">
        <v>862</v>
      </c>
      <c r="P223" s="7" t="n">
        <v>3200</v>
      </c>
      <c r="Q223" s="93" t="n">
        <f aca="false">P223/100</f>
        <v>32</v>
      </c>
      <c r="R223" s="7" t="n">
        <v>7</v>
      </c>
      <c r="S223" s="7" t="n">
        <v>0</v>
      </c>
      <c r="T223" s="7" t="n">
        <v>0</v>
      </c>
      <c r="U223" s="7" t="n">
        <v>0</v>
      </c>
      <c r="V223" s="7" t="n">
        <v>0</v>
      </c>
      <c r="W223" s="7" t="n">
        <v>0</v>
      </c>
      <c r="X223" s="7" t="n">
        <v>1</v>
      </c>
      <c r="Y223" s="7" t="s">
        <v>834</v>
      </c>
      <c r="Z223" s="7" t="s">
        <v>835</v>
      </c>
      <c r="AA223" s="7" t="s">
        <v>836</v>
      </c>
      <c r="AB223" s="7" t="s">
        <v>837</v>
      </c>
      <c r="AC223" s="7" t="n">
        <v>0</v>
      </c>
      <c r="AD223" s="7" t="s">
        <v>838</v>
      </c>
      <c r="AE223" s="7" t="s">
        <v>836</v>
      </c>
    </row>
    <row r="224" customFormat="false" ht="12.8" hidden="false" customHeight="false" outlineLevel="0" collapsed="false">
      <c r="L224" s="7" t="n">
        <v>222</v>
      </c>
      <c r="M224" s="7" t="s">
        <v>1082</v>
      </c>
      <c r="N224" s="7" t="s">
        <v>832</v>
      </c>
      <c r="O224" s="7" t="s">
        <v>862</v>
      </c>
      <c r="P224" s="7" t="n">
        <v>2700</v>
      </c>
      <c r="Q224" s="93" t="n">
        <f aca="false">P224/100</f>
        <v>27</v>
      </c>
      <c r="R224" s="7" t="n">
        <v>7</v>
      </c>
      <c r="S224" s="7" t="n">
        <v>0</v>
      </c>
      <c r="T224" s="7" t="n">
        <v>0</v>
      </c>
      <c r="U224" s="7" t="n">
        <v>0</v>
      </c>
      <c r="V224" s="7" t="n">
        <v>0</v>
      </c>
      <c r="W224" s="7" t="n">
        <v>0</v>
      </c>
      <c r="X224" s="7" t="n">
        <v>1</v>
      </c>
      <c r="Y224" s="7" t="s">
        <v>834</v>
      </c>
      <c r="Z224" s="7" t="s">
        <v>835</v>
      </c>
      <c r="AA224" s="7" t="s">
        <v>836</v>
      </c>
      <c r="AB224" s="7" t="s">
        <v>837</v>
      </c>
      <c r="AC224" s="7" t="n">
        <v>0</v>
      </c>
      <c r="AD224" s="7" t="s">
        <v>838</v>
      </c>
      <c r="AE224" s="7" t="s">
        <v>836</v>
      </c>
    </row>
    <row r="225" customFormat="false" ht="12.8" hidden="false" customHeight="false" outlineLevel="0" collapsed="false">
      <c r="L225" s="7" t="n">
        <v>223</v>
      </c>
      <c r="M225" s="7" t="s">
        <v>1083</v>
      </c>
      <c r="N225" s="7" t="s">
        <v>832</v>
      </c>
      <c r="O225" s="7" t="s">
        <v>833</v>
      </c>
      <c r="P225" s="7" t="n">
        <v>100</v>
      </c>
      <c r="Q225" s="93" t="n">
        <f aca="false">P225/100</f>
        <v>1</v>
      </c>
      <c r="R225" s="7" t="n">
        <v>0</v>
      </c>
      <c r="S225" s="7" t="n">
        <v>0</v>
      </c>
      <c r="T225" s="7" t="n">
        <v>0</v>
      </c>
      <c r="U225" s="7" t="n">
        <v>0</v>
      </c>
      <c r="V225" s="7" t="n">
        <v>0</v>
      </c>
      <c r="W225" s="7" t="n">
        <v>0</v>
      </c>
      <c r="X225" s="7" t="n">
        <v>0</v>
      </c>
      <c r="Y225" s="7" t="s">
        <v>834</v>
      </c>
      <c r="Z225" s="7" t="s">
        <v>835</v>
      </c>
      <c r="AA225" s="7" t="s">
        <v>836</v>
      </c>
      <c r="AB225" s="7" t="s">
        <v>837</v>
      </c>
      <c r="AC225" s="7" t="n">
        <v>0</v>
      </c>
      <c r="AD225" s="7" t="s">
        <v>838</v>
      </c>
      <c r="AE225" s="7" t="s">
        <v>836</v>
      </c>
    </row>
    <row r="226" customFormat="false" ht="12.8" hidden="false" customHeight="false" outlineLevel="0" collapsed="false">
      <c r="L226" s="7" t="n">
        <v>224</v>
      </c>
      <c r="M226" s="7" t="s">
        <v>1084</v>
      </c>
      <c r="N226" s="7" t="s">
        <v>832</v>
      </c>
      <c r="O226" s="7" t="s">
        <v>862</v>
      </c>
      <c r="P226" s="7" t="n">
        <v>1500</v>
      </c>
      <c r="Q226" s="93" t="n">
        <f aca="false">P226/100</f>
        <v>15</v>
      </c>
      <c r="R226" s="7" t="n">
        <v>7</v>
      </c>
      <c r="S226" s="7" t="n">
        <v>0</v>
      </c>
      <c r="T226" s="7" t="n">
        <v>0</v>
      </c>
      <c r="U226" s="7" t="n">
        <v>0</v>
      </c>
      <c r="V226" s="7" t="n">
        <v>0</v>
      </c>
      <c r="W226" s="7" t="n">
        <v>0</v>
      </c>
      <c r="X226" s="7" t="n">
        <v>1</v>
      </c>
      <c r="Y226" s="7" t="s">
        <v>834</v>
      </c>
      <c r="Z226" s="7" t="s">
        <v>835</v>
      </c>
      <c r="AA226" s="7" t="s">
        <v>836</v>
      </c>
      <c r="AB226" s="7" t="s">
        <v>837</v>
      </c>
      <c r="AC226" s="7" t="n">
        <v>0</v>
      </c>
      <c r="AD226" s="7" t="s">
        <v>838</v>
      </c>
      <c r="AE226" s="7" t="s">
        <v>836</v>
      </c>
    </row>
    <row r="227" customFormat="false" ht="12.8" hidden="false" customHeight="false" outlineLevel="0" collapsed="false">
      <c r="L227" s="7" t="n">
        <v>225</v>
      </c>
      <c r="M227" s="7" t="s">
        <v>1085</v>
      </c>
      <c r="N227" s="7" t="s">
        <v>832</v>
      </c>
      <c r="O227" s="7" t="s">
        <v>862</v>
      </c>
      <c r="P227" s="7" t="n">
        <v>1300</v>
      </c>
      <c r="Q227" s="93" t="n">
        <f aca="false">P227/100</f>
        <v>13</v>
      </c>
      <c r="R227" s="7" t="n">
        <v>7</v>
      </c>
      <c r="S227" s="7" t="n">
        <v>0</v>
      </c>
      <c r="T227" s="7" t="n">
        <v>0</v>
      </c>
      <c r="U227" s="7" t="n">
        <v>0</v>
      </c>
      <c r="V227" s="7" t="n">
        <v>0</v>
      </c>
      <c r="W227" s="7" t="n">
        <v>0</v>
      </c>
      <c r="X227" s="7" t="n">
        <v>1</v>
      </c>
      <c r="Y227" s="7" t="s">
        <v>834</v>
      </c>
      <c r="Z227" s="7" t="s">
        <v>835</v>
      </c>
      <c r="AA227" s="7" t="s">
        <v>836</v>
      </c>
      <c r="AB227" s="7" t="s">
        <v>837</v>
      </c>
      <c r="AC227" s="7" t="n">
        <v>0</v>
      </c>
      <c r="AD227" s="7" t="s">
        <v>838</v>
      </c>
      <c r="AE227" s="7" t="s">
        <v>836</v>
      </c>
    </row>
    <row r="228" customFormat="false" ht="12.8" hidden="false" customHeight="false" outlineLevel="0" collapsed="false">
      <c r="L228" s="7" t="n">
        <v>226</v>
      </c>
      <c r="M228" s="7" t="s">
        <v>1086</v>
      </c>
      <c r="N228" s="7" t="s">
        <v>832</v>
      </c>
      <c r="O228" s="7" t="s">
        <v>862</v>
      </c>
      <c r="P228" s="7" t="n">
        <v>420</v>
      </c>
      <c r="Q228" s="93" t="n">
        <f aca="false">P228/100</f>
        <v>4.2</v>
      </c>
      <c r="R228" s="7" t="n">
        <v>19</v>
      </c>
      <c r="S228" s="7" t="n">
        <v>0</v>
      </c>
      <c r="T228" s="7" t="n">
        <v>0</v>
      </c>
      <c r="U228" s="7" t="n">
        <v>0</v>
      </c>
      <c r="V228" s="7" t="n">
        <v>0</v>
      </c>
      <c r="W228" s="7" t="n">
        <v>0</v>
      </c>
      <c r="X228" s="7" t="n">
        <v>1</v>
      </c>
      <c r="Y228" s="7" t="s">
        <v>834</v>
      </c>
      <c r="Z228" s="7" t="s">
        <v>835</v>
      </c>
      <c r="AA228" s="7" t="s">
        <v>836</v>
      </c>
      <c r="AB228" s="7" t="s">
        <v>837</v>
      </c>
      <c r="AC228" s="7" t="n">
        <v>0</v>
      </c>
      <c r="AD228" s="7" t="s">
        <v>838</v>
      </c>
      <c r="AE228" s="7" t="s">
        <v>836</v>
      </c>
    </row>
    <row r="229" customFormat="false" ht="12.8" hidden="false" customHeight="false" outlineLevel="0" collapsed="false">
      <c r="L229" s="7" t="n">
        <v>227</v>
      </c>
      <c r="M229" s="7" t="s">
        <v>1087</v>
      </c>
      <c r="N229" s="7" t="s">
        <v>832</v>
      </c>
      <c r="O229" s="7" t="s">
        <v>862</v>
      </c>
      <c r="P229" s="7" t="n">
        <v>2000</v>
      </c>
      <c r="Q229" s="93" t="n">
        <f aca="false">P229/100</f>
        <v>20</v>
      </c>
      <c r="R229" s="7" t="n">
        <v>7</v>
      </c>
      <c r="S229" s="7" t="n">
        <v>0</v>
      </c>
      <c r="T229" s="7" t="n">
        <v>0</v>
      </c>
      <c r="U229" s="7" t="n">
        <v>0</v>
      </c>
      <c r="V229" s="7" t="n">
        <v>0</v>
      </c>
      <c r="W229" s="7" t="n">
        <v>0</v>
      </c>
      <c r="X229" s="7" t="n">
        <v>1</v>
      </c>
      <c r="Y229" s="7" t="s">
        <v>834</v>
      </c>
      <c r="Z229" s="7" t="s">
        <v>835</v>
      </c>
      <c r="AA229" s="7" t="s">
        <v>836</v>
      </c>
      <c r="AB229" s="7" t="s">
        <v>837</v>
      </c>
      <c r="AC229" s="7" t="n">
        <v>0</v>
      </c>
      <c r="AD229" s="7" t="s">
        <v>838</v>
      </c>
      <c r="AE229" s="7" t="s">
        <v>836</v>
      </c>
    </row>
    <row r="230" customFormat="false" ht="12.8" hidden="false" customHeight="false" outlineLevel="0" collapsed="false">
      <c r="L230" s="7" t="n">
        <v>228</v>
      </c>
      <c r="M230" s="7" t="s">
        <v>1088</v>
      </c>
      <c r="N230" s="7" t="s">
        <v>832</v>
      </c>
      <c r="O230" s="7" t="s">
        <v>862</v>
      </c>
      <c r="P230" s="7" t="n">
        <v>1600</v>
      </c>
      <c r="Q230" s="93" t="n">
        <f aca="false">P230/100</f>
        <v>16</v>
      </c>
      <c r="R230" s="7" t="n">
        <v>7</v>
      </c>
      <c r="S230" s="7" t="n">
        <v>0</v>
      </c>
      <c r="T230" s="7" t="n">
        <v>0</v>
      </c>
      <c r="U230" s="7" t="n">
        <v>0</v>
      </c>
      <c r="V230" s="7" t="n">
        <v>0</v>
      </c>
      <c r="W230" s="7" t="n">
        <v>0</v>
      </c>
      <c r="X230" s="7" t="n">
        <v>1</v>
      </c>
      <c r="Y230" s="7" t="s">
        <v>834</v>
      </c>
      <c r="Z230" s="7" t="s">
        <v>835</v>
      </c>
      <c r="AA230" s="7" t="s">
        <v>836</v>
      </c>
      <c r="AB230" s="7" t="s">
        <v>837</v>
      </c>
      <c r="AC230" s="7" t="n">
        <v>0</v>
      </c>
      <c r="AD230" s="7" t="s">
        <v>838</v>
      </c>
      <c r="AE230" s="7" t="s">
        <v>836</v>
      </c>
    </row>
    <row r="231" customFormat="false" ht="12.8" hidden="false" customHeight="false" outlineLevel="0" collapsed="false">
      <c r="L231" s="7" t="n">
        <v>229</v>
      </c>
      <c r="M231" s="7" t="s">
        <v>832</v>
      </c>
      <c r="N231" s="7" t="s">
        <v>832</v>
      </c>
      <c r="O231" s="7" t="s">
        <v>833</v>
      </c>
      <c r="P231" s="7" t="n">
        <v>0</v>
      </c>
      <c r="Q231" s="93" t="n">
        <f aca="false">P231/100</f>
        <v>0</v>
      </c>
      <c r="R231" s="7" t="n">
        <v>0</v>
      </c>
      <c r="S231" s="7" t="n">
        <v>0</v>
      </c>
      <c r="T231" s="7" t="n">
        <v>0</v>
      </c>
      <c r="U231" s="7" t="n">
        <v>0</v>
      </c>
      <c r="V231" s="7" t="n">
        <v>0</v>
      </c>
      <c r="W231" s="7" t="n">
        <v>0</v>
      </c>
      <c r="X231" s="7" t="n">
        <v>0</v>
      </c>
      <c r="Y231" s="7" t="s">
        <v>834</v>
      </c>
      <c r="Z231" s="7" t="s">
        <v>835</v>
      </c>
      <c r="AA231" s="7" t="s">
        <v>836</v>
      </c>
      <c r="AB231" s="7" t="s">
        <v>837</v>
      </c>
      <c r="AC231" s="7" t="n">
        <v>0</v>
      </c>
      <c r="AD231" s="7" t="s">
        <v>838</v>
      </c>
      <c r="AE231" s="7" t="s">
        <v>836</v>
      </c>
    </row>
    <row r="232" customFormat="false" ht="12.8" hidden="false" customHeight="false" outlineLevel="0" collapsed="false">
      <c r="L232" s="7" t="n">
        <v>230</v>
      </c>
      <c r="M232" s="7" t="s">
        <v>1089</v>
      </c>
      <c r="N232" s="7" t="s">
        <v>832</v>
      </c>
      <c r="O232" s="7" t="s">
        <v>862</v>
      </c>
      <c r="P232" s="7" t="n">
        <v>1800</v>
      </c>
      <c r="Q232" s="93" t="n">
        <f aca="false">P232/100</f>
        <v>18</v>
      </c>
      <c r="R232" s="7" t="n">
        <v>7</v>
      </c>
      <c r="S232" s="7" t="n">
        <v>0</v>
      </c>
      <c r="T232" s="7" t="n">
        <v>0</v>
      </c>
      <c r="U232" s="7" t="n">
        <v>0</v>
      </c>
      <c r="V232" s="7" t="n">
        <v>0</v>
      </c>
      <c r="W232" s="7" t="n">
        <v>0</v>
      </c>
      <c r="X232" s="7" t="n">
        <v>1</v>
      </c>
      <c r="Y232" s="7" t="s">
        <v>834</v>
      </c>
      <c r="Z232" s="7" t="s">
        <v>835</v>
      </c>
      <c r="AA232" s="7" t="s">
        <v>836</v>
      </c>
      <c r="AB232" s="7" t="s">
        <v>837</v>
      </c>
      <c r="AC232" s="7" t="n">
        <v>0</v>
      </c>
      <c r="AD232" s="7" t="s">
        <v>838</v>
      </c>
      <c r="AE232" s="7" t="s">
        <v>836</v>
      </c>
    </row>
    <row r="233" customFormat="false" ht="12.8" hidden="false" customHeight="false" outlineLevel="0" collapsed="false">
      <c r="L233" s="7" t="n">
        <v>231</v>
      </c>
      <c r="M233" s="7" t="s">
        <v>1090</v>
      </c>
      <c r="N233" s="7" t="s">
        <v>832</v>
      </c>
      <c r="O233" s="7" t="s">
        <v>862</v>
      </c>
      <c r="P233" s="7" t="n">
        <v>1300</v>
      </c>
      <c r="Q233" s="93" t="n">
        <f aca="false">P233/100</f>
        <v>13</v>
      </c>
      <c r="R233" s="7" t="n">
        <v>7</v>
      </c>
      <c r="S233" s="7" t="n">
        <v>0</v>
      </c>
      <c r="T233" s="7" t="n">
        <v>0</v>
      </c>
      <c r="U233" s="7" t="n">
        <v>0</v>
      </c>
      <c r="V233" s="7" t="n">
        <v>0</v>
      </c>
      <c r="W233" s="7" t="n">
        <v>0</v>
      </c>
      <c r="X233" s="7" t="n">
        <v>1</v>
      </c>
      <c r="Y233" s="7" t="s">
        <v>834</v>
      </c>
      <c r="Z233" s="7" t="s">
        <v>835</v>
      </c>
      <c r="AA233" s="7" t="s">
        <v>836</v>
      </c>
      <c r="AB233" s="7" t="s">
        <v>837</v>
      </c>
      <c r="AC233" s="7" t="n">
        <v>0</v>
      </c>
      <c r="AD233" s="7" t="s">
        <v>838</v>
      </c>
      <c r="AE233" s="7" t="s">
        <v>836</v>
      </c>
    </row>
    <row r="234" customFormat="false" ht="12.8" hidden="false" customHeight="false" outlineLevel="0" collapsed="false">
      <c r="L234" s="7" t="n">
        <v>232</v>
      </c>
      <c r="M234" s="7" t="s">
        <v>832</v>
      </c>
      <c r="N234" s="7" t="s">
        <v>832</v>
      </c>
      <c r="O234" s="7" t="s">
        <v>833</v>
      </c>
      <c r="P234" s="7" t="n">
        <v>0</v>
      </c>
      <c r="Q234" s="93" t="n">
        <f aca="false">P234/100</f>
        <v>0</v>
      </c>
      <c r="R234" s="7" t="n">
        <v>0</v>
      </c>
      <c r="S234" s="7" t="n">
        <v>0</v>
      </c>
      <c r="T234" s="7" t="n">
        <v>0</v>
      </c>
      <c r="U234" s="7" t="n">
        <v>0</v>
      </c>
      <c r="V234" s="7" t="n">
        <v>0</v>
      </c>
      <c r="W234" s="7" t="n">
        <v>0</v>
      </c>
      <c r="X234" s="7" t="n">
        <v>0</v>
      </c>
      <c r="Y234" s="7" t="s">
        <v>834</v>
      </c>
      <c r="Z234" s="7" t="s">
        <v>835</v>
      </c>
      <c r="AA234" s="7" t="s">
        <v>836</v>
      </c>
      <c r="AB234" s="7" t="s">
        <v>837</v>
      </c>
      <c r="AC234" s="7" t="n">
        <v>0</v>
      </c>
      <c r="AD234" s="7" t="s">
        <v>838</v>
      </c>
      <c r="AE234" s="7" t="s">
        <v>836</v>
      </c>
    </row>
    <row r="235" customFormat="false" ht="12.8" hidden="false" customHeight="false" outlineLevel="0" collapsed="false">
      <c r="L235" s="7" t="n">
        <v>233</v>
      </c>
      <c r="M235" s="7" t="s">
        <v>1091</v>
      </c>
      <c r="N235" s="7" t="s">
        <v>832</v>
      </c>
      <c r="O235" s="7" t="s">
        <v>862</v>
      </c>
      <c r="P235" s="7" t="n">
        <v>4500</v>
      </c>
      <c r="Q235" s="93" t="n">
        <f aca="false">P235/100</f>
        <v>45</v>
      </c>
      <c r="R235" s="7" t="n">
        <v>7</v>
      </c>
      <c r="S235" s="7" t="n">
        <v>0</v>
      </c>
      <c r="T235" s="7" t="n">
        <v>0</v>
      </c>
      <c r="U235" s="7" t="n">
        <v>0</v>
      </c>
      <c r="V235" s="7" t="n">
        <v>0</v>
      </c>
      <c r="W235" s="7" t="n">
        <v>0</v>
      </c>
      <c r="X235" s="7" t="n">
        <v>1</v>
      </c>
      <c r="Y235" s="7" t="s">
        <v>834</v>
      </c>
      <c r="Z235" s="7" t="s">
        <v>835</v>
      </c>
      <c r="AA235" s="7" t="s">
        <v>836</v>
      </c>
      <c r="AB235" s="7" t="s">
        <v>837</v>
      </c>
      <c r="AC235" s="7" t="n">
        <v>0</v>
      </c>
      <c r="AD235" s="7" t="s">
        <v>838</v>
      </c>
      <c r="AE235" s="7" t="s">
        <v>836</v>
      </c>
    </row>
    <row r="236" customFormat="false" ht="12.8" hidden="false" customHeight="false" outlineLevel="0" collapsed="false">
      <c r="L236" s="7" t="n">
        <v>234</v>
      </c>
      <c r="M236" s="7" t="s">
        <v>1092</v>
      </c>
      <c r="N236" s="7" t="s">
        <v>832</v>
      </c>
      <c r="O236" s="7" t="s">
        <v>862</v>
      </c>
      <c r="P236" s="7" t="n">
        <v>3800</v>
      </c>
      <c r="Q236" s="93" t="n">
        <f aca="false">P236/100</f>
        <v>38</v>
      </c>
      <c r="R236" s="7" t="n">
        <v>7</v>
      </c>
      <c r="S236" s="7" t="n">
        <v>0</v>
      </c>
      <c r="T236" s="7" t="n">
        <v>0</v>
      </c>
      <c r="U236" s="7" t="n">
        <v>0</v>
      </c>
      <c r="V236" s="7" t="n">
        <v>0</v>
      </c>
      <c r="W236" s="7" t="n">
        <v>0</v>
      </c>
      <c r="X236" s="7" t="n">
        <v>1</v>
      </c>
      <c r="Y236" s="7" t="s">
        <v>834</v>
      </c>
      <c r="Z236" s="7" t="s">
        <v>835</v>
      </c>
      <c r="AA236" s="7" t="s">
        <v>836</v>
      </c>
      <c r="AB236" s="7" t="s">
        <v>837</v>
      </c>
      <c r="AC236" s="7" t="n">
        <v>0</v>
      </c>
      <c r="AD236" s="7" t="s">
        <v>838</v>
      </c>
      <c r="AE236" s="7" t="s">
        <v>836</v>
      </c>
    </row>
    <row r="237" customFormat="false" ht="12.8" hidden="false" customHeight="false" outlineLevel="0" collapsed="false">
      <c r="L237" s="7" t="n">
        <v>235</v>
      </c>
      <c r="M237" s="7" t="s">
        <v>1093</v>
      </c>
      <c r="N237" s="7" t="s">
        <v>832</v>
      </c>
      <c r="O237" s="7" t="s">
        <v>833</v>
      </c>
      <c r="P237" s="7" t="n">
        <v>350</v>
      </c>
      <c r="Q237" s="93" t="n">
        <f aca="false">P237/100</f>
        <v>3.5</v>
      </c>
      <c r="R237" s="7" t="n">
        <v>7</v>
      </c>
      <c r="S237" s="7" t="n">
        <v>0</v>
      </c>
      <c r="T237" s="7" t="n">
        <v>0</v>
      </c>
      <c r="U237" s="7" t="n">
        <v>0</v>
      </c>
      <c r="V237" s="7" t="n">
        <v>0</v>
      </c>
      <c r="W237" s="7" t="n">
        <v>0</v>
      </c>
      <c r="X237" s="7" t="n">
        <v>1</v>
      </c>
      <c r="Y237" s="7" t="s">
        <v>834</v>
      </c>
      <c r="Z237" s="7" t="s">
        <v>835</v>
      </c>
      <c r="AA237" s="7" t="s">
        <v>836</v>
      </c>
      <c r="AB237" s="7" t="s">
        <v>837</v>
      </c>
      <c r="AC237" s="7" t="n">
        <v>0</v>
      </c>
      <c r="AD237" s="7" t="s">
        <v>838</v>
      </c>
      <c r="AE237" s="7" t="s">
        <v>836</v>
      </c>
    </row>
    <row r="238" customFormat="false" ht="12.8" hidden="false" customHeight="false" outlineLevel="0" collapsed="false">
      <c r="L238" s="7" t="n">
        <v>236</v>
      </c>
      <c r="M238" s="7" t="s">
        <v>1094</v>
      </c>
      <c r="N238" s="7" t="s">
        <v>832</v>
      </c>
      <c r="O238" s="7" t="s">
        <v>833</v>
      </c>
      <c r="P238" s="7" t="n">
        <v>2500</v>
      </c>
      <c r="Q238" s="93" t="n">
        <f aca="false">P238/100</f>
        <v>25</v>
      </c>
      <c r="R238" s="7" t="n">
        <v>6</v>
      </c>
      <c r="S238" s="7" t="n">
        <v>0</v>
      </c>
      <c r="T238" s="7" t="n">
        <v>0</v>
      </c>
      <c r="U238" s="7" t="n">
        <v>0</v>
      </c>
      <c r="V238" s="7" t="n">
        <v>0</v>
      </c>
      <c r="W238" s="7" t="n">
        <v>0</v>
      </c>
      <c r="X238" s="7" t="n">
        <v>1</v>
      </c>
      <c r="Y238" s="7" t="s">
        <v>834</v>
      </c>
      <c r="Z238" s="7" t="s">
        <v>835</v>
      </c>
      <c r="AA238" s="7" t="s">
        <v>836</v>
      </c>
      <c r="AB238" s="7" t="s">
        <v>837</v>
      </c>
      <c r="AC238" s="7" t="n">
        <v>0</v>
      </c>
      <c r="AD238" s="7" t="s">
        <v>838</v>
      </c>
      <c r="AE238" s="7" t="s">
        <v>836</v>
      </c>
    </row>
    <row r="239" customFormat="false" ht="12.8" hidden="false" customHeight="false" outlineLevel="0" collapsed="false">
      <c r="L239" s="7" t="n">
        <v>237</v>
      </c>
      <c r="M239" s="7" t="s">
        <v>1095</v>
      </c>
      <c r="N239" s="7" t="s">
        <v>832</v>
      </c>
      <c r="O239" s="7" t="s">
        <v>862</v>
      </c>
      <c r="P239" s="7" t="n">
        <v>5000</v>
      </c>
      <c r="Q239" s="93" t="n">
        <f aca="false">P239/100</f>
        <v>50</v>
      </c>
      <c r="R239" s="7" t="n">
        <v>7</v>
      </c>
      <c r="S239" s="7" t="n">
        <v>0</v>
      </c>
      <c r="T239" s="7" t="n">
        <v>0</v>
      </c>
      <c r="U239" s="7" t="n">
        <v>0</v>
      </c>
      <c r="V239" s="7" t="n">
        <v>0</v>
      </c>
      <c r="W239" s="7" t="n">
        <v>0</v>
      </c>
      <c r="X239" s="7" t="n">
        <v>1</v>
      </c>
      <c r="Y239" s="7" t="s">
        <v>834</v>
      </c>
      <c r="Z239" s="7" t="s">
        <v>835</v>
      </c>
      <c r="AA239" s="7" t="s">
        <v>836</v>
      </c>
      <c r="AB239" s="7" t="s">
        <v>837</v>
      </c>
      <c r="AC239" s="7" t="n">
        <v>0</v>
      </c>
      <c r="AD239" s="7" t="s">
        <v>838</v>
      </c>
      <c r="AE239" s="7" t="s">
        <v>836</v>
      </c>
    </row>
    <row r="240" customFormat="false" ht="12.8" hidden="false" customHeight="false" outlineLevel="0" collapsed="false">
      <c r="L240" s="7" t="n">
        <v>238</v>
      </c>
      <c r="M240" s="7" t="s">
        <v>1096</v>
      </c>
      <c r="N240" s="7" t="s">
        <v>832</v>
      </c>
      <c r="O240" s="7" t="s">
        <v>862</v>
      </c>
      <c r="P240" s="7" t="n">
        <v>4000</v>
      </c>
      <c r="Q240" s="93" t="n">
        <f aca="false">P240/100</f>
        <v>40</v>
      </c>
      <c r="R240" s="7" t="n">
        <v>7</v>
      </c>
      <c r="S240" s="7" t="n">
        <v>0</v>
      </c>
      <c r="T240" s="7" t="n">
        <v>0</v>
      </c>
      <c r="U240" s="7" t="n">
        <v>0</v>
      </c>
      <c r="V240" s="7" t="n">
        <v>0</v>
      </c>
      <c r="W240" s="7" t="n">
        <v>0</v>
      </c>
      <c r="X240" s="7" t="n">
        <v>1</v>
      </c>
      <c r="Y240" s="7" t="s">
        <v>834</v>
      </c>
      <c r="Z240" s="7" t="s">
        <v>835</v>
      </c>
      <c r="AA240" s="7" t="s">
        <v>836</v>
      </c>
      <c r="AB240" s="7" t="s">
        <v>837</v>
      </c>
      <c r="AC240" s="7" t="n">
        <v>0</v>
      </c>
      <c r="AD240" s="7" t="s">
        <v>838</v>
      </c>
      <c r="AE240" s="7" t="s">
        <v>836</v>
      </c>
    </row>
    <row r="241" customFormat="false" ht="12.8" hidden="false" customHeight="false" outlineLevel="0" collapsed="false">
      <c r="L241" s="7" t="n">
        <v>239</v>
      </c>
      <c r="M241" s="7" t="s">
        <v>1097</v>
      </c>
      <c r="N241" s="7" t="s">
        <v>832</v>
      </c>
      <c r="O241" s="7" t="s">
        <v>833</v>
      </c>
      <c r="P241" s="7" t="n">
        <v>500</v>
      </c>
      <c r="Q241" s="93" t="n">
        <f aca="false">P241/100</f>
        <v>5</v>
      </c>
      <c r="R241" s="7" t="n">
        <v>7</v>
      </c>
      <c r="S241" s="7" t="n">
        <v>0</v>
      </c>
      <c r="T241" s="7" t="n">
        <v>0</v>
      </c>
      <c r="U241" s="7" t="n">
        <v>0</v>
      </c>
      <c r="V241" s="7" t="n">
        <v>0</v>
      </c>
      <c r="W241" s="7" t="n">
        <v>0</v>
      </c>
      <c r="X241" s="7" t="n">
        <v>1</v>
      </c>
      <c r="Y241" s="7" t="s">
        <v>834</v>
      </c>
      <c r="Z241" s="7" t="s">
        <v>835</v>
      </c>
      <c r="AA241" s="7" t="s">
        <v>836</v>
      </c>
      <c r="AB241" s="7" t="s">
        <v>837</v>
      </c>
      <c r="AC241" s="7" t="n">
        <v>0</v>
      </c>
      <c r="AD241" s="7" t="s">
        <v>838</v>
      </c>
      <c r="AE241" s="7" t="s">
        <v>836</v>
      </c>
    </row>
    <row r="242" customFormat="false" ht="12.8" hidden="false" customHeight="false" outlineLevel="0" collapsed="false">
      <c r="L242" s="7" t="n">
        <v>240</v>
      </c>
      <c r="M242" s="7" t="s">
        <v>1098</v>
      </c>
      <c r="N242" s="7" t="s">
        <v>832</v>
      </c>
      <c r="O242" s="7" t="s">
        <v>833</v>
      </c>
      <c r="P242" s="7" t="n">
        <v>280</v>
      </c>
      <c r="Q242" s="93" t="n">
        <f aca="false">P242/100</f>
        <v>2.8</v>
      </c>
      <c r="R242" s="7" t="n">
        <v>7</v>
      </c>
      <c r="S242" s="7" t="n">
        <v>0</v>
      </c>
      <c r="T242" s="7" t="n">
        <v>0</v>
      </c>
      <c r="U242" s="7" t="n">
        <v>0</v>
      </c>
      <c r="V242" s="7" t="n">
        <v>0</v>
      </c>
      <c r="W242" s="7" t="n">
        <v>0</v>
      </c>
      <c r="X242" s="7" t="n">
        <v>1</v>
      </c>
      <c r="Y242" s="7" t="s">
        <v>834</v>
      </c>
      <c r="Z242" s="7" t="s">
        <v>835</v>
      </c>
      <c r="AA242" s="7" t="s">
        <v>836</v>
      </c>
      <c r="AB242" s="7" t="s">
        <v>837</v>
      </c>
      <c r="AC242" s="7" t="n">
        <v>0</v>
      </c>
      <c r="AD242" s="7" t="s">
        <v>838</v>
      </c>
      <c r="AE242" s="7" t="s">
        <v>836</v>
      </c>
    </row>
    <row r="243" customFormat="false" ht="12.8" hidden="false" customHeight="false" outlineLevel="0" collapsed="false">
      <c r="L243" s="7" t="n">
        <v>241</v>
      </c>
      <c r="M243" s="7" t="s">
        <v>1099</v>
      </c>
      <c r="N243" s="7" t="s">
        <v>832</v>
      </c>
      <c r="O243" s="7" t="s">
        <v>833</v>
      </c>
      <c r="P243" s="7" t="n">
        <v>1200</v>
      </c>
      <c r="Q243" s="93" t="n">
        <f aca="false">P243/100</f>
        <v>12</v>
      </c>
      <c r="R243" s="7" t="n">
        <v>7</v>
      </c>
      <c r="S243" s="7" t="n">
        <v>0</v>
      </c>
      <c r="T243" s="7" t="n">
        <v>0</v>
      </c>
      <c r="U243" s="7" t="n">
        <v>0</v>
      </c>
      <c r="V243" s="7" t="n">
        <v>0</v>
      </c>
      <c r="W243" s="7" t="n">
        <v>0</v>
      </c>
      <c r="X243" s="7" t="n">
        <v>1</v>
      </c>
      <c r="Y243" s="7" t="s">
        <v>834</v>
      </c>
      <c r="Z243" s="7" t="s">
        <v>835</v>
      </c>
      <c r="AA243" s="7" t="s">
        <v>836</v>
      </c>
      <c r="AB243" s="7" t="s">
        <v>837</v>
      </c>
      <c r="AC243" s="7" t="n">
        <v>0</v>
      </c>
      <c r="AD243" s="7" t="s">
        <v>838</v>
      </c>
      <c r="AE243" s="7" t="s">
        <v>836</v>
      </c>
    </row>
    <row r="244" customFormat="false" ht="12.8" hidden="false" customHeight="false" outlineLevel="0" collapsed="false">
      <c r="L244" s="7" t="n">
        <v>242</v>
      </c>
      <c r="M244" s="7" t="s">
        <v>1100</v>
      </c>
      <c r="N244" s="7" t="s">
        <v>832</v>
      </c>
      <c r="O244" s="7" t="s">
        <v>862</v>
      </c>
      <c r="P244" s="7" t="n">
        <v>1000</v>
      </c>
      <c r="Q244" s="93" t="n">
        <f aca="false">P244/100</f>
        <v>10</v>
      </c>
      <c r="R244" s="7" t="n">
        <v>7</v>
      </c>
      <c r="S244" s="7" t="n">
        <v>0</v>
      </c>
      <c r="T244" s="7" t="n">
        <v>0</v>
      </c>
      <c r="U244" s="7" t="n">
        <v>0</v>
      </c>
      <c r="V244" s="7" t="n">
        <v>0</v>
      </c>
      <c r="W244" s="7" t="n">
        <v>0</v>
      </c>
      <c r="X244" s="7" t="n">
        <v>1</v>
      </c>
      <c r="Y244" s="7" t="s">
        <v>834</v>
      </c>
      <c r="Z244" s="7" t="s">
        <v>835</v>
      </c>
      <c r="AA244" s="7" t="s">
        <v>836</v>
      </c>
      <c r="AB244" s="7" t="s">
        <v>837</v>
      </c>
      <c r="AC244" s="7" t="n">
        <v>0</v>
      </c>
      <c r="AD244" s="7" t="s">
        <v>838</v>
      </c>
      <c r="AE244" s="7" t="s">
        <v>836</v>
      </c>
    </row>
    <row r="245" customFormat="false" ht="12.8" hidden="false" customHeight="false" outlineLevel="0" collapsed="false">
      <c r="L245" s="7" t="n">
        <v>243</v>
      </c>
      <c r="M245" s="7" t="s">
        <v>1101</v>
      </c>
      <c r="N245" s="7" t="s">
        <v>832</v>
      </c>
      <c r="O245" s="7" t="s">
        <v>862</v>
      </c>
      <c r="P245" s="7" t="n">
        <v>390</v>
      </c>
      <c r="Q245" s="93" t="n">
        <f aca="false">P245/100</f>
        <v>3.9</v>
      </c>
      <c r="R245" s="7" t="n">
        <v>8</v>
      </c>
      <c r="S245" s="7" t="n">
        <v>0</v>
      </c>
      <c r="T245" s="7" t="n">
        <v>0</v>
      </c>
      <c r="U245" s="7" t="n">
        <v>0</v>
      </c>
      <c r="V245" s="7" t="n">
        <v>0</v>
      </c>
      <c r="W245" s="7" t="n">
        <v>0</v>
      </c>
      <c r="X245" s="7" t="n">
        <v>1</v>
      </c>
      <c r="Y245" s="7" t="s">
        <v>834</v>
      </c>
      <c r="Z245" s="7" t="s">
        <v>835</v>
      </c>
      <c r="AA245" s="7" t="s">
        <v>836</v>
      </c>
      <c r="AB245" s="7" t="s">
        <v>837</v>
      </c>
      <c r="AC245" s="7" t="n">
        <v>0</v>
      </c>
      <c r="AD245" s="7" t="s">
        <v>838</v>
      </c>
      <c r="AE245" s="7" t="s">
        <v>836</v>
      </c>
    </row>
    <row r="246" customFormat="false" ht="12.8" hidden="false" customHeight="false" outlineLevel="0" collapsed="false">
      <c r="L246" s="7" t="n">
        <v>244</v>
      </c>
      <c r="M246" s="7" t="s">
        <v>1102</v>
      </c>
      <c r="N246" s="7" t="s">
        <v>832</v>
      </c>
      <c r="O246" s="7" t="s">
        <v>833</v>
      </c>
      <c r="P246" s="7" t="n">
        <v>1200</v>
      </c>
      <c r="Q246" s="93" t="n">
        <f aca="false">P246/100</f>
        <v>12</v>
      </c>
      <c r="R246" s="7" t="n">
        <v>7</v>
      </c>
      <c r="S246" s="7" t="n">
        <v>0</v>
      </c>
      <c r="T246" s="7" t="n">
        <v>0</v>
      </c>
      <c r="U246" s="7" t="n">
        <v>0</v>
      </c>
      <c r="V246" s="7" t="n">
        <v>0</v>
      </c>
      <c r="W246" s="7" t="n">
        <v>0</v>
      </c>
      <c r="X246" s="7" t="n">
        <v>1</v>
      </c>
      <c r="Y246" s="7" t="s">
        <v>834</v>
      </c>
      <c r="Z246" s="7" t="s">
        <v>835</v>
      </c>
      <c r="AA246" s="7" t="s">
        <v>836</v>
      </c>
      <c r="AB246" s="7" t="s">
        <v>837</v>
      </c>
      <c r="AC246" s="7" t="n">
        <v>0</v>
      </c>
      <c r="AD246" s="7" t="s">
        <v>838</v>
      </c>
      <c r="AE246" s="7" t="s">
        <v>836</v>
      </c>
    </row>
    <row r="247" customFormat="false" ht="12.8" hidden="false" customHeight="false" outlineLevel="0" collapsed="false">
      <c r="L247" s="7" t="n">
        <v>245</v>
      </c>
      <c r="M247" s="7" t="s">
        <v>1103</v>
      </c>
      <c r="N247" s="7" t="s">
        <v>832</v>
      </c>
      <c r="O247" s="7" t="s">
        <v>862</v>
      </c>
      <c r="P247" s="7" t="n">
        <v>1000</v>
      </c>
      <c r="Q247" s="93" t="n">
        <f aca="false">P247/100</f>
        <v>10</v>
      </c>
      <c r="R247" s="7" t="n">
        <v>7</v>
      </c>
      <c r="S247" s="7" t="n">
        <v>0</v>
      </c>
      <c r="T247" s="7" t="n">
        <v>0</v>
      </c>
      <c r="U247" s="7" t="n">
        <v>0</v>
      </c>
      <c r="V247" s="7" t="n">
        <v>0</v>
      </c>
      <c r="W247" s="7" t="n">
        <v>0</v>
      </c>
      <c r="X247" s="7" t="n">
        <v>1</v>
      </c>
      <c r="Y247" s="7" t="s">
        <v>834</v>
      </c>
      <c r="Z247" s="7" t="s">
        <v>835</v>
      </c>
      <c r="AA247" s="7" t="s">
        <v>836</v>
      </c>
      <c r="AB247" s="7" t="s">
        <v>837</v>
      </c>
      <c r="AC247" s="7" t="n">
        <v>0</v>
      </c>
      <c r="AD247" s="7" t="s">
        <v>838</v>
      </c>
      <c r="AE247" s="7" t="s">
        <v>836</v>
      </c>
    </row>
    <row r="248" customFormat="false" ht="12.8" hidden="false" customHeight="false" outlineLevel="0" collapsed="false">
      <c r="L248" s="7" t="n">
        <v>246</v>
      </c>
      <c r="M248" s="7" t="s">
        <v>1104</v>
      </c>
      <c r="N248" s="7" t="s">
        <v>832</v>
      </c>
      <c r="O248" s="7" t="s">
        <v>862</v>
      </c>
      <c r="P248" s="7" t="n">
        <v>900</v>
      </c>
      <c r="Q248" s="93" t="n">
        <f aca="false">P248/100</f>
        <v>9</v>
      </c>
      <c r="R248" s="7" t="n">
        <v>7</v>
      </c>
      <c r="S248" s="7" t="n">
        <v>0</v>
      </c>
      <c r="T248" s="7" t="n">
        <v>0</v>
      </c>
      <c r="U248" s="7" t="n">
        <v>0</v>
      </c>
      <c r="V248" s="7" t="n">
        <v>0</v>
      </c>
      <c r="W248" s="7" t="n">
        <v>0</v>
      </c>
      <c r="X248" s="7" t="n">
        <v>1</v>
      </c>
      <c r="Y248" s="7" t="s">
        <v>834</v>
      </c>
      <c r="Z248" s="7" t="s">
        <v>835</v>
      </c>
      <c r="AA248" s="7" t="s">
        <v>836</v>
      </c>
      <c r="AB248" s="7" t="s">
        <v>837</v>
      </c>
      <c r="AC248" s="7" t="n">
        <v>0</v>
      </c>
      <c r="AD248" s="7" t="s">
        <v>838</v>
      </c>
      <c r="AE248" s="7" t="s">
        <v>836</v>
      </c>
    </row>
    <row r="249" customFormat="false" ht="12.8" hidden="false" customHeight="false" outlineLevel="0" collapsed="false">
      <c r="L249" s="7" t="n">
        <v>247</v>
      </c>
      <c r="M249" s="7" t="s">
        <v>832</v>
      </c>
      <c r="N249" s="7" t="s">
        <v>832</v>
      </c>
      <c r="O249" s="7" t="s">
        <v>833</v>
      </c>
      <c r="P249" s="7" t="n">
        <v>0</v>
      </c>
      <c r="Q249" s="93" t="n">
        <f aca="false">P249/100</f>
        <v>0</v>
      </c>
      <c r="R249" s="7" t="n">
        <v>0</v>
      </c>
      <c r="S249" s="7" t="n">
        <v>0</v>
      </c>
      <c r="T249" s="7" t="n">
        <v>0</v>
      </c>
      <c r="U249" s="7" t="n">
        <v>0</v>
      </c>
      <c r="V249" s="7" t="n">
        <v>0</v>
      </c>
      <c r="W249" s="7" t="n">
        <v>0</v>
      </c>
      <c r="X249" s="7" t="n">
        <v>0</v>
      </c>
      <c r="Y249" s="7" t="s">
        <v>834</v>
      </c>
      <c r="Z249" s="7" t="s">
        <v>835</v>
      </c>
      <c r="AA249" s="7" t="s">
        <v>836</v>
      </c>
      <c r="AB249" s="7" t="s">
        <v>837</v>
      </c>
      <c r="AC249" s="7" t="n">
        <v>0</v>
      </c>
      <c r="AD249" s="7" t="s">
        <v>838</v>
      </c>
      <c r="AE249" s="7" t="s">
        <v>836</v>
      </c>
    </row>
    <row r="250" customFormat="false" ht="12.8" hidden="false" customHeight="false" outlineLevel="0" collapsed="false">
      <c r="L250" s="7" t="n">
        <v>248</v>
      </c>
      <c r="M250" s="7" t="s">
        <v>1105</v>
      </c>
      <c r="N250" s="7" t="s">
        <v>832</v>
      </c>
      <c r="O250" s="7" t="s">
        <v>862</v>
      </c>
      <c r="P250" s="7" t="n">
        <v>900</v>
      </c>
      <c r="Q250" s="93" t="n">
        <f aca="false">P250/100</f>
        <v>9</v>
      </c>
      <c r="R250" s="7" t="n">
        <v>7</v>
      </c>
      <c r="S250" s="7" t="n">
        <v>0</v>
      </c>
      <c r="T250" s="7" t="n">
        <v>0</v>
      </c>
      <c r="U250" s="7" t="n">
        <v>0</v>
      </c>
      <c r="V250" s="7" t="n">
        <v>0</v>
      </c>
      <c r="W250" s="7" t="n">
        <v>0</v>
      </c>
      <c r="X250" s="7" t="n">
        <v>1</v>
      </c>
      <c r="Y250" s="7" t="s">
        <v>834</v>
      </c>
      <c r="Z250" s="7" t="s">
        <v>835</v>
      </c>
      <c r="AA250" s="7" t="s">
        <v>836</v>
      </c>
      <c r="AB250" s="7" t="s">
        <v>837</v>
      </c>
      <c r="AC250" s="7" t="n">
        <v>0</v>
      </c>
      <c r="AD250" s="7" t="s">
        <v>838</v>
      </c>
      <c r="AE250" s="7" t="s">
        <v>836</v>
      </c>
    </row>
    <row r="251" customFormat="false" ht="12.8" hidden="false" customHeight="false" outlineLevel="0" collapsed="false">
      <c r="L251" s="7" t="n">
        <v>249</v>
      </c>
      <c r="M251" s="7" t="s">
        <v>1106</v>
      </c>
      <c r="N251" s="7" t="s">
        <v>832</v>
      </c>
      <c r="O251" s="7" t="s">
        <v>833</v>
      </c>
      <c r="P251" s="7" t="n">
        <v>350</v>
      </c>
      <c r="Q251" s="93" t="n">
        <f aca="false">P251/100</f>
        <v>3.5</v>
      </c>
      <c r="R251" s="7" t="n">
        <v>7</v>
      </c>
      <c r="S251" s="7" t="n">
        <v>0</v>
      </c>
      <c r="T251" s="7" t="n">
        <v>0</v>
      </c>
      <c r="U251" s="7" t="n">
        <v>0</v>
      </c>
      <c r="V251" s="7" t="n">
        <v>0</v>
      </c>
      <c r="W251" s="7" t="n">
        <v>0</v>
      </c>
      <c r="X251" s="7" t="n">
        <v>1</v>
      </c>
      <c r="Y251" s="7" t="s">
        <v>834</v>
      </c>
      <c r="Z251" s="7" t="s">
        <v>835</v>
      </c>
      <c r="AA251" s="7" t="s">
        <v>836</v>
      </c>
      <c r="AB251" s="7" t="s">
        <v>837</v>
      </c>
      <c r="AC251" s="7" t="n">
        <v>0</v>
      </c>
      <c r="AD251" s="7" t="s">
        <v>838</v>
      </c>
      <c r="AE251" s="7" t="s">
        <v>836</v>
      </c>
    </row>
    <row r="252" customFormat="false" ht="12.8" hidden="false" customHeight="false" outlineLevel="0" collapsed="false">
      <c r="L252" s="7" t="n">
        <v>250</v>
      </c>
      <c r="M252" s="7" t="s">
        <v>1107</v>
      </c>
      <c r="N252" s="7" t="s">
        <v>832</v>
      </c>
      <c r="O252" s="7" t="s">
        <v>862</v>
      </c>
      <c r="P252" s="7" t="n">
        <v>220</v>
      </c>
      <c r="Q252" s="93" t="n">
        <f aca="false">P252/100</f>
        <v>2.2</v>
      </c>
      <c r="R252" s="7" t="n">
        <v>7</v>
      </c>
      <c r="S252" s="7" t="n">
        <v>0</v>
      </c>
      <c r="T252" s="7" t="n">
        <v>0</v>
      </c>
      <c r="U252" s="7" t="n">
        <v>0</v>
      </c>
      <c r="V252" s="7" t="n">
        <v>0</v>
      </c>
      <c r="W252" s="7" t="n">
        <v>0</v>
      </c>
      <c r="X252" s="7" t="n">
        <v>1</v>
      </c>
      <c r="Y252" s="7" t="s">
        <v>834</v>
      </c>
      <c r="Z252" s="7" t="s">
        <v>835</v>
      </c>
      <c r="AA252" s="7" t="s">
        <v>836</v>
      </c>
      <c r="AB252" s="7" t="s">
        <v>837</v>
      </c>
      <c r="AC252" s="7" t="n">
        <v>0</v>
      </c>
      <c r="AD252" s="7" t="s">
        <v>838</v>
      </c>
      <c r="AE252" s="7" t="s">
        <v>836</v>
      </c>
    </row>
    <row r="253" customFormat="false" ht="12.8" hidden="false" customHeight="false" outlineLevel="0" collapsed="false">
      <c r="L253" s="7" t="n">
        <v>251</v>
      </c>
      <c r="M253" s="7" t="s">
        <v>1108</v>
      </c>
      <c r="N253" s="7" t="s">
        <v>832</v>
      </c>
      <c r="O253" s="7" t="s">
        <v>862</v>
      </c>
      <c r="P253" s="7" t="n">
        <v>185</v>
      </c>
      <c r="Q253" s="93" t="n">
        <f aca="false">P253/100</f>
        <v>1.85</v>
      </c>
      <c r="R253" s="7" t="n">
        <v>7</v>
      </c>
      <c r="S253" s="7" t="n">
        <v>0</v>
      </c>
      <c r="T253" s="7" t="n">
        <v>0</v>
      </c>
      <c r="U253" s="7" t="n">
        <v>0</v>
      </c>
      <c r="V253" s="7" t="n">
        <v>0</v>
      </c>
      <c r="W253" s="7" t="n">
        <v>0</v>
      </c>
      <c r="X253" s="7" t="n">
        <v>1</v>
      </c>
      <c r="Y253" s="7" t="s">
        <v>834</v>
      </c>
      <c r="Z253" s="7" t="s">
        <v>835</v>
      </c>
      <c r="AA253" s="7" t="s">
        <v>836</v>
      </c>
      <c r="AB253" s="7" t="s">
        <v>837</v>
      </c>
      <c r="AC253" s="7" t="n">
        <v>0</v>
      </c>
      <c r="AD253" s="7" t="s">
        <v>838</v>
      </c>
      <c r="AE253" s="7" t="s">
        <v>836</v>
      </c>
    </row>
    <row r="254" customFormat="false" ht="15.75" hidden="false" customHeight="true" outlineLevel="0" collapsed="false">
      <c r="J254" s="7"/>
      <c r="L254" s="7" t="n">
        <v>252</v>
      </c>
      <c r="M254" s="7" t="s">
        <v>1109</v>
      </c>
      <c r="N254" s="7" t="s">
        <v>832</v>
      </c>
      <c r="O254" s="7" t="s">
        <v>833</v>
      </c>
      <c r="P254" s="7" t="n">
        <v>550</v>
      </c>
      <c r="Q254" s="93" t="n">
        <f aca="false">P254/100</f>
        <v>5.5</v>
      </c>
      <c r="R254" s="7" t="n">
        <v>7</v>
      </c>
      <c r="S254" s="7" t="n">
        <v>0</v>
      </c>
      <c r="T254" s="7" t="n">
        <v>0</v>
      </c>
      <c r="U254" s="7" t="n">
        <v>0</v>
      </c>
      <c r="V254" s="7" t="n">
        <v>0</v>
      </c>
      <c r="W254" s="7" t="n">
        <v>0</v>
      </c>
      <c r="X254" s="7" t="n">
        <v>1</v>
      </c>
      <c r="Y254" s="7" t="s">
        <v>834</v>
      </c>
      <c r="Z254" s="7" t="s">
        <v>835</v>
      </c>
      <c r="AA254" s="7" t="s">
        <v>836</v>
      </c>
      <c r="AB254" s="7" t="s">
        <v>837</v>
      </c>
      <c r="AC254" s="7" t="n">
        <v>0</v>
      </c>
      <c r="AD254" s="7" t="s">
        <v>838</v>
      </c>
      <c r="AE254" s="7" t="s">
        <v>836</v>
      </c>
    </row>
    <row r="255" customFormat="false" ht="12.75" hidden="false" customHeight="true" outlineLevel="0" collapsed="false">
      <c r="J255" s="7"/>
      <c r="L255" s="7" t="n">
        <v>253</v>
      </c>
      <c r="M255" s="7" t="s">
        <v>1110</v>
      </c>
      <c r="N255" s="7" t="s">
        <v>832</v>
      </c>
      <c r="O255" s="7" t="s">
        <v>862</v>
      </c>
      <c r="P255" s="7" t="n">
        <v>450</v>
      </c>
      <c r="Q255" s="93" t="n">
        <f aca="false">P255/100</f>
        <v>4.5</v>
      </c>
      <c r="R255" s="7" t="n">
        <v>7</v>
      </c>
      <c r="S255" s="7" t="n">
        <v>0</v>
      </c>
      <c r="T255" s="7" t="n">
        <v>0</v>
      </c>
      <c r="U255" s="7" t="n">
        <v>0</v>
      </c>
      <c r="V255" s="7" t="n">
        <v>0</v>
      </c>
      <c r="W255" s="7" t="n">
        <v>0</v>
      </c>
      <c r="X255" s="7" t="n">
        <v>1</v>
      </c>
      <c r="Y255" s="7" t="s">
        <v>834</v>
      </c>
      <c r="Z255" s="7" t="s">
        <v>835</v>
      </c>
      <c r="AA255" s="7" t="s">
        <v>836</v>
      </c>
      <c r="AB255" s="7" t="s">
        <v>837</v>
      </c>
      <c r="AC255" s="7" t="n">
        <v>0</v>
      </c>
      <c r="AD255" s="7" t="s">
        <v>838</v>
      </c>
      <c r="AE255" s="7" t="s">
        <v>836</v>
      </c>
    </row>
    <row r="256" customFormat="false" ht="12.8" hidden="false" customHeight="false" outlineLevel="0" collapsed="false">
      <c r="L256" s="7" t="n">
        <v>254</v>
      </c>
      <c r="M256" s="7" t="s">
        <v>1111</v>
      </c>
      <c r="N256" s="7" t="s">
        <v>832</v>
      </c>
      <c r="O256" s="7" t="s">
        <v>862</v>
      </c>
      <c r="P256" s="7" t="n">
        <v>350</v>
      </c>
      <c r="Q256" s="93" t="n">
        <f aca="false">P256/100</f>
        <v>3.5</v>
      </c>
      <c r="R256" s="7" t="n">
        <v>7</v>
      </c>
      <c r="S256" s="7" t="n">
        <v>0</v>
      </c>
      <c r="T256" s="7" t="n">
        <v>0</v>
      </c>
      <c r="U256" s="7" t="n">
        <v>0</v>
      </c>
      <c r="V256" s="7" t="n">
        <v>0</v>
      </c>
      <c r="W256" s="7" t="n">
        <v>0</v>
      </c>
      <c r="X256" s="7" t="n">
        <v>1</v>
      </c>
      <c r="Y256" s="7" t="s">
        <v>834</v>
      </c>
      <c r="Z256" s="7" t="s">
        <v>835</v>
      </c>
      <c r="AA256" s="7" t="s">
        <v>836</v>
      </c>
      <c r="AB256" s="7" t="s">
        <v>837</v>
      </c>
      <c r="AC256" s="7" t="n">
        <v>0</v>
      </c>
      <c r="AD256" s="7" t="s">
        <v>838</v>
      </c>
      <c r="AE256" s="7" t="s">
        <v>836</v>
      </c>
    </row>
    <row r="257" customFormat="false" ht="15.75" hidden="false" customHeight="true" outlineLevel="0" collapsed="false">
      <c r="J257" s="7"/>
      <c r="L257" s="7" t="n">
        <v>255</v>
      </c>
      <c r="M257" s="7" t="s">
        <v>1112</v>
      </c>
      <c r="N257" s="7" t="s">
        <v>832</v>
      </c>
      <c r="O257" s="7" t="s">
        <v>833</v>
      </c>
      <c r="P257" s="7" t="n">
        <v>350</v>
      </c>
      <c r="Q257" s="93" t="n">
        <f aca="false">P257/100</f>
        <v>3.5</v>
      </c>
      <c r="R257" s="7" t="n">
        <v>7</v>
      </c>
      <c r="S257" s="7" t="n">
        <v>0</v>
      </c>
      <c r="T257" s="7" t="n">
        <v>0</v>
      </c>
      <c r="U257" s="7" t="n">
        <v>0</v>
      </c>
      <c r="V257" s="7" t="n">
        <v>0</v>
      </c>
      <c r="W257" s="7" t="n">
        <v>0</v>
      </c>
      <c r="X257" s="7" t="n">
        <v>1</v>
      </c>
      <c r="Y257" s="7" t="s">
        <v>834</v>
      </c>
      <c r="Z257" s="7" t="s">
        <v>835</v>
      </c>
      <c r="AA257" s="7" t="s">
        <v>836</v>
      </c>
      <c r="AB257" s="7" t="s">
        <v>837</v>
      </c>
      <c r="AC257" s="7" t="n">
        <v>0</v>
      </c>
      <c r="AD257" s="7" t="s">
        <v>838</v>
      </c>
      <c r="AE257" s="7" t="s">
        <v>836</v>
      </c>
    </row>
    <row r="258" customFormat="false" ht="12.8" hidden="false" customHeight="false" outlineLevel="0" collapsed="false">
      <c r="L258" s="7" t="n">
        <v>256</v>
      </c>
      <c r="M258" s="7" t="s">
        <v>1113</v>
      </c>
      <c r="N258" s="7" t="s">
        <v>832</v>
      </c>
      <c r="O258" s="7" t="s">
        <v>862</v>
      </c>
      <c r="P258" s="7" t="n">
        <v>220</v>
      </c>
      <c r="Q258" s="93" t="n">
        <f aca="false">P258/100</f>
        <v>2.2</v>
      </c>
      <c r="R258" s="7" t="n">
        <v>7</v>
      </c>
      <c r="S258" s="7" t="n">
        <v>0</v>
      </c>
      <c r="T258" s="7" t="n">
        <v>0</v>
      </c>
      <c r="U258" s="7" t="n">
        <v>0</v>
      </c>
      <c r="V258" s="7" t="n">
        <v>0</v>
      </c>
      <c r="W258" s="7" t="n">
        <v>0</v>
      </c>
      <c r="X258" s="7" t="n">
        <v>1</v>
      </c>
      <c r="Y258" s="7" t="s">
        <v>834</v>
      </c>
      <c r="Z258" s="7" t="s">
        <v>835</v>
      </c>
      <c r="AA258" s="7" t="s">
        <v>836</v>
      </c>
      <c r="AB258" s="7" t="s">
        <v>837</v>
      </c>
      <c r="AC258" s="7" t="n">
        <v>0</v>
      </c>
      <c r="AD258" s="7" t="s">
        <v>838</v>
      </c>
      <c r="AE258" s="7" t="s">
        <v>836</v>
      </c>
    </row>
    <row r="259" customFormat="false" ht="12.8" hidden="false" customHeight="false" outlineLevel="0" collapsed="false">
      <c r="L259" s="7" t="n">
        <v>257</v>
      </c>
      <c r="M259" s="7" t="s">
        <v>1114</v>
      </c>
      <c r="N259" s="7" t="s">
        <v>832</v>
      </c>
      <c r="O259" s="7" t="s">
        <v>862</v>
      </c>
      <c r="P259" s="7" t="n">
        <v>185</v>
      </c>
      <c r="Q259" s="93" t="n">
        <f aca="false">P259/100</f>
        <v>1.85</v>
      </c>
      <c r="R259" s="7" t="n">
        <v>7</v>
      </c>
      <c r="S259" s="7" t="n">
        <v>0</v>
      </c>
      <c r="T259" s="7" t="n">
        <v>0</v>
      </c>
      <c r="U259" s="7" t="n">
        <v>0</v>
      </c>
      <c r="V259" s="7" t="n">
        <v>0</v>
      </c>
      <c r="W259" s="7" t="n">
        <v>0</v>
      </c>
      <c r="X259" s="7" t="n">
        <v>1</v>
      </c>
      <c r="Y259" s="7" t="s">
        <v>834</v>
      </c>
      <c r="Z259" s="7" t="s">
        <v>835</v>
      </c>
      <c r="AA259" s="7" t="s">
        <v>836</v>
      </c>
      <c r="AB259" s="7" t="s">
        <v>837</v>
      </c>
      <c r="AC259" s="7" t="n">
        <v>0</v>
      </c>
      <c r="AD259" s="7" t="s">
        <v>838</v>
      </c>
      <c r="AE259" s="7" t="s">
        <v>836</v>
      </c>
    </row>
    <row r="260" customFormat="false" ht="12.75" hidden="false" customHeight="true" outlineLevel="0" collapsed="false">
      <c r="J260" s="7"/>
      <c r="L260" s="7" t="n">
        <v>258</v>
      </c>
      <c r="M260" s="7" t="s">
        <v>1115</v>
      </c>
      <c r="N260" s="7" t="s">
        <v>832</v>
      </c>
      <c r="O260" s="7" t="s">
        <v>862</v>
      </c>
      <c r="P260" s="7" t="n">
        <v>350</v>
      </c>
      <c r="Q260" s="93" t="n">
        <f aca="false">P260/100</f>
        <v>3.5</v>
      </c>
      <c r="R260" s="7" t="n">
        <v>7</v>
      </c>
      <c r="S260" s="7" t="n">
        <v>0</v>
      </c>
      <c r="T260" s="7" t="n">
        <v>0</v>
      </c>
      <c r="U260" s="7" t="n">
        <v>0</v>
      </c>
      <c r="V260" s="7" t="n">
        <v>0</v>
      </c>
      <c r="W260" s="7" t="n">
        <v>0</v>
      </c>
      <c r="X260" s="7" t="n">
        <v>1</v>
      </c>
      <c r="Y260" s="7" t="s">
        <v>834</v>
      </c>
      <c r="Z260" s="7" t="s">
        <v>835</v>
      </c>
      <c r="AA260" s="7" t="s">
        <v>836</v>
      </c>
      <c r="AB260" s="7" t="s">
        <v>837</v>
      </c>
      <c r="AC260" s="7" t="n">
        <v>0</v>
      </c>
      <c r="AD260" s="7" t="s">
        <v>838</v>
      </c>
      <c r="AE260" s="7" t="s">
        <v>836</v>
      </c>
    </row>
    <row r="261" customFormat="false" ht="12.8" hidden="false" customHeight="false" outlineLevel="0" collapsed="false">
      <c r="L261" s="7" t="n">
        <v>259</v>
      </c>
      <c r="M261" s="7" t="s">
        <v>1116</v>
      </c>
      <c r="N261" s="7" t="s">
        <v>832</v>
      </c>
      <c r="O261" s="7" t="s">
        <v>862</v>
      </c>
      <c r="P261" s="7" t="n">
        <v>220</v>
      </c>
      <c r="Q261" s="93" t="n">
        <f aca="false">P261/100</f>
        <v>2.2</v>
      </c>
      <c r="R261" s="7" t="n">
        <v>7</v>
      </c>
      <c r="S261" s="7" t="n">
        <v>0</v>
      </c>
      <c r="T261" s="7" t="n">
        <v>0</v>
      </c>
      <c r="U261" s="7" t="n">
        <v>0</v>
      </c>
      <c r="V261" s="7" t="n">
        <v>0</v>
      </c>
      <c r="W261" s="7" t="n">
        <v>0</v>
      </c>
      <c r="X261" s="7" t="n">
        <v>1</v>
      </c>
      <c r="Y261" s="7" t="s">
        <v>834</v>
      </c>
      <c r="Z261" s="7" t="s">
        <v>835</v>
      </c>
      <c r="AA261" s="7" t="s">
        <v>836</v>
      </c>
      <c r="AB261" s="7" t="s">
        <v>837</v>
      </c>
      <c r="AC261" s="7" t="n">
        <v>0</v>
      </c>
      <c r="AD261" s="7" t="s">
        <v>838</v>
      </c>
      <c r="AE261" s="7" t="s">
        <v>836</v>
      </c>
    </row>
    <row r="262" customFormat="false" ht="12.8" hidden="false" customHeight="false" outlineLevel="0" collapsed="false">
      <c r="L262" s="7" t="n">
        <v>260</v>
      </c>
      <c r="M262" s="7" t="s">
        <v>1117</v>
      </c>
      <c r="N262" s="7" t="s">
        <v>832</v>
      </c>
      <c r="O262" s="7" t="s">
        <v>862</v>
      </c>
      <c r="P262" s="7" t="n">
        <v>185</v>
      </c>
      <c r="Q262" s="93" t="n">
        <f aca="false">P262/100</f>
        <v>1.85</v>
      </c>
      <c r="R262" s="7" t="n">
        <v>7</v>
      </c>
      <c r="S262" s="7" t="n">
        <v>0</v>
      </c>
      <c r="T262" s="7" t="n">
        <v>0</v>
      </c>
      <c r="U262" s="7" t="n">
        <v>0</v>
      </c>
      <c r="V262" s="7" t="n">
        <v>0</v>
      </c>
      <c r="W262" s="7" t="n">
        <v>0</v>
      </c>
      <c r="X262" s="7" t="n">
        <v>1</v>
      </c>
      <c r="Y262" s="7" t="s">
        <v>834</v>
      </c>
      <c r="Z262" s="7" t="s">
        <v>835</v>
      </c>
      <c r="AA262" s="7" t="s">
        <v>836</v>
      </c>
      <c r="AB262" s="7" t="s">
        <v>837</v>
      </c>
      <c r="AC262" s="7" t="n">
        <v>0</v>
      </c>
      <c r="AD262" s="7" t="s">
        <v>838</v>
      </c>
      <c r="AE262" s="7" t="s">
        <v>836</v>
      </c>
    </row>
    <row r="263" customFormat="false" ht="12.8" hidden="false" customHeight="false" outlineLevel="0" collapsed="false">
      <c r="L263" s="7" t="n">
        <v>261</v>
      </c>
      <c r="M263" s="7" t="s">
        <v>1118</v>
      </c>
      <c r="N263" s="7" t="s">
        <v>832</v>
      </c>
      <c r="O263" s="7" t="s">
        <v>862</v>
      </c>
      <c r="P263" s="7" t="n">
        <v>1700</v>
      </c>
      <c r="Q263" s="93" t="n">
        <f aca="false">P263/100</f>
        <v>17</v>
      </c>
      <c r="R263" s="7" t="n">
        <v>7</v>
      </c>
      <c r="S263" s="7" t="n">
        <v>0</v>
      </c>
      <c r="T263" s="7" t="n">
        <v>0</v>
      </c>
      <c r="U263" s="7" t="n">
        <v>0</v>
      </c>
      <c r="V263" s="7" t="n">
        <v>0</v>
      </c>
      <c r="W263" s="7" t="n">
        <v>0</v>
      </c>
      <c r="X263" s="7" t="n">
        <v>1</v>
      </c>
      <c r="Y263" s="7" t="s">
        <v>834</v>
      </c>
      <c r="Z263" s="7" t="s">
        <v>835</v>
      </c>
      <c r="AA263" s="7" t="s">
        <v>836</v>
      </c>
      <c r="AB263" s="7" t="s">
        <v>837</v>
      </c>
      <c r="AC263" s="7" t="n">
        <v>0</v>
      </c>
      <c r="AD263" s="7" t="s">
        <v>838</v>
      </c>
      <c r="AE263" s="7" t="s">
        <v>836</v>
      </c>
    </row>
    <row r="264" customFormat="false" ht="12.8" hidden="false" customHeight="false" outlineLevel="0" collapsed="false">
      <c r="L264" s="7" t="n">
        <v>262</v>
      </c>
      <c r="M264" s="7" t="s">
        <v>1119</v>
      </c>
      <c r="N264" s="7" t="s">
        <v>832</v>
      </c>
      <c r="O264" s="7" t="s">
        <v>862</v>
      </c>
      <c r="P264" s="7" t="n">
        <v>1400</v>
      </c>
      <c r="Q264" s="93" t="n">
        <f aca="false">P264/100</f>
        <v>14</v>
      </c>
      <c r="R264" s="7" t="n">
        <v>7</v>
      </c>
      <c r="S264" s="7" t="n">
        <v>0</v>
      </c>
      <c r="T264" s="7" t="n">
        <v>0</v>
      </c>
      <c r="U264" s="7" t="n">
        <v>0</v>
      </c>
      <c r="V264" s="7" t="n">
        <v>0</v>
      </c>
      <c r="W264" s="7" t="n">
        <v>0</v>
      </c>
      <c r="X264" s="7" t="n">
        <v>1</v>
      </c>
      <c r="Y264" s="7" t="s">
        <v>834</v>
      </c>
      <c r="Z264" s="7" t="s">
        <v>835</v>
      </c>
      <c r="AA264" s="7" t="s">
        <v>836</v>
      </c>
      <c r="AB264" s="7" t="s">
        <v>837</v>
      </c>
      <c r="AC264" s="7" t="n">
        <v>0</v>
      </c>
      <c r="AD264" s="7" t="s">
        <v>838</v>
      </c>
      <c r="AE264" s="7" t="s">
        <v>836</v>
      </c>
    </row>
    <row r="265" customFormat="false" ht="12.8" hidden="false" customHeight="false" outlineLevel="0" collapsed="false">
      <c r="L265" s="7" t="n">
        <v>263</v>
      </c>
      <c r="M265" s="7" t="s">
        <v>1120</v>
      </c>
      <c r="N265" s="7" t="s">
        <v>832</v>
      </c>
      <c r="O265" s="7" t="s">
        <v>862</v>
      </c>
      <c r="P265" s="7" t="n">
        <v>1200</v>
      </c>
      <c r="Q265" s="93" t="n">
        <f aca="false">P265/100</f>
        <v>12</v>
      </c>
      <c r="R265" s="7" t="n">
        <v>7</v>
      </c>
      <c r="S265" s="7" t="n">
        <v>0</v>
      </c>
      <c r="T265" s="7" t="n">
        <v>0</v>
      </c>
      <c r="U265" s="7" t="n">
        <v>0</v>
      </c>
      <c r="V265" s="7" t="n">
        <v>0</v>
      </c>
      <c r="W265" s="7" t="n">
        <v>0</v>
      </c>
      <c r="X265" s="7" t="n">
        <v>1</v>
      </c>
      <c r="Y265" s="7" t="s">
        <v>834</v>
      </c>
      <c r="Z265" s="7" t="s">
        <v>835</v>
      </c>
      <c r="AA265" s="7" t="s">
        <v>836</v>
      </c>
      <c r="AB265" s="7" t="s">
        <v>837</v>
      </c>
      <c r="AC265" s="7" t="n">
        <v>0</v>
      </c>
      <c r="AD265" s="7" t="s">
        <v>838</v>
      </c>
      <c r="AE265" s="7" t="s">
        <v>836</v>
      </c>
    </row>
    <row r="266" customFormat="false" ht="12.8" hidden="false" customHeight="false" outlineLevel="0" collapsed="false">
      <c r="L266" s="7" t="n">
        <v>264</v>
      </c>
      <c r="M266" s="7" t="s">
        <v>1121</v>
      </c>
      <c r="N266" s="7" t="s">
        <v>832</v>
      </c>
      <c r="O266" s="7" t="s">
        <v>833</v>
      </c>
      <c r="P266" s="7" t="n">
        <v>850</v>
      </c>
      <c r="Q266" s="93" t="n">
        <f aca="false">P266/100</f>
        <v>8.5</v>
      </c>
      <c r="R266" s="7" t="n">
        <v>7</v>
      </c>
      <c r="S266" s="7" t="n">
        <v>0</v>
      </c>
      <c r="T266" s="7" t="n">
        <v>0</v>
      </c>
      <c r="U266" s="7" t="n">
        <v>0</v>
      </c>
      <c r="V266" s="7" t="n">
        <v>0</v>
      </c>
      <c r="W266" s="7" t="n">
        <v>0</v>
      </c>
      <c r="X266" s="7" t="n">
        <v>1</v>
      </c>
      <c r="Y266" s="7" t="s">
        <v>834</v>
      </c>
      <c r="Z266" s="7" t="s">
        <v>835</v>
      </c>
      <c r="AA266" s="7" t="s">
        <v>836</v>
      </c>
      <c r="AB266" s="7" t="s">
        <v>837</v>
      </c>
      <c r="AC266" s="7" t="n">
        <v>0</v>
      </c>
      <c r="AD266" s="7" t="s">
        <v>838</v>
      </c>
      <c r="AE266" s="7" t="s">
        <v>836</v>
      </c>
    </row>
    <row r="267" customFormat="false" ht="12.8" hidden="false" customHeight="false" outlineLevel="0" collapsed="false">
      <c r="L267" s="7" t="n">
        <v>265</v>
      </c>
      <c r="M267" s="7" t="s">
        <v>1122</v>
      </c>
      <c r="N267" s="7" t="s">
        <v>832</v>
      </c>
      <c r="O267" s="7" t="s">
        <v>862</v>
      </c>
      <c r="P267" s="7" t="n">
        <v>500</v>
      </c>
      <c r="Q267" s="93" t="n">
        <f aca="false">P267/100</f>
        <v>5</v>
      </c>
      <c r="R267" s="7" t="n">
        <v>7</v>
      </c>
      <c r="S267" s="7" t="n">
        <v>0</v>
      </c>
      <c r="T267" s="7" t="n">
        <v>0</v>
      </c>
      <c r="U267" s="7" t="n">
        <v>0</v>
      </c>
      <c r="V267" s="7" t="n">
        <v>0</v>
      </c>
      <c r="W267" s="7" t="n">
        <v>0</v>
      </c>
      <c r="X267" s="7" t="n">
        <v>1</v>
      </c>
      <c r="Y267" s="7" t="s">
        <v>834</v>
      </c>
      <c r="Z267" s="7" t="s">
        <v>835</v>
      </c>
      <c r="AA267" s="7" t="s">
        <v>836</v>
      </c>
      <c r="AB267" s="7" t="s">
        <v>837</v>
      </c>
      <c r="AC267" s="7" t="n">
        <v>0</v>
      </c>
      <c r="AD267" s="7" t="s">
        <v>838</v>
      </c>
      <c r="AE267" s="7" t="s">
        <v>836</v>
      </c>
    </row>
    <row r="268" customFormat="false" ht="12.8" hidden="false" customHeight="false" outlineLevel="0" collapsed="false">
      <c r="L268" s="7" t="n">
        <v>266</v>
      </c>
      <c r="M268" s="7" t="s">
        <v>1123</v>
      </c>
      <c r="N268" s="7" t="s">
        <v>832</v>
      </c>
      <c r="O268" s="7" t="s">
        <v>862</v>
      </c>
      <c r="P268" s="7" t="n">
        <v>320</v>
      </c>
      <c r="Q268" s="93" t="n">
        <f aca="false">P268/100</f>
        <v>3.2</v>
      </c>
      <c r="R268" s="7" t="n">
        <v>7</v>
      </c>
      <c r="S268" s="7" t="n">
        <v>0</v>
      </c>
      <c r="T268" s="7" t="n">
        <v>0</v>
      </c>
      <c r="U268" s="7" t="n">
        <v>0</v>
      </c>
      <c r="V268" s="7" t="n">
        <v>0</v>
      </c>
      <c r="W268" s="7" t="n">
        <v>0</v>
      </c>
      <c r="X268" s="7" t="n">
        <v>1</v>
      </c>
      <c r="Y268" s="7" t="s">
        <v>834</v>
      </c>
      <c r="Z268" s="7" t="s">
        <v>835</v>
      </c>
      <c r="AA268" s="7" t="s">
        <v>836</v>
      </c>
      <c r="AB268" s="7" t="s">
        <v>837</v>
      </c>
      <c r="AC268" s="7" t="n">
        <v>0</v>
      </c>
      <c r="AD268" s="7" t="s">
        <v>838</v>
      </c>
      <c r="AE268" s="7" t="s">
        <v>836</v>
      </c>
    </row>
    <row r="269" customFormat="false" ht="12.8" hidden="false" customHeight="false" outlineLevel="0" collapsed="false">
      <c r="L269" s="7" t="n">
        <v>267</v>
      </c>
      <c r="M269" s="7" t="s">
        <v>1124</v>
      </c>
      <c r="N269" s="7" t="s">
        <v>832</v>
      </c>
      <c r="O269" s="7" t="s">
        <v>833</v>
      </c>
      <c r="P269" s="7" t="n">
        <v>500</v>
      </c>
      <c r="Q269" s="93" t="n">
        <f aca="false">P269/100</f>
        <v>5</v>
      </c>
      <c r="R269" s="7" t="n">
        <v>7</v>
      </c>
      <c r="S269" s="7" t="n">
        <v>0</v>
      </c>
      <c r="T269" s="7" t="n">
        <v>0</v>
      </c>
      <c r="U269" s="7" t="n">
        <v>0</v>
      </c>
      <c r="V269" s="7" t="n">
        <v>0</v>
      </c>
      <c r="W269" s="7" t="n">
        <v>0</v>
      </c>
      <c r="X269" s="7" t="n">
        <v>1</v>
      </c>
      <c r="Y269" s="7" t="s">
        <v>834</v>
      </c>
      <c r="Z269" s="7" t="s">
        <v>835</v>
      </c>
      <c r="AA269" s="7" t="s">
        <v>836</v>
      </c>
      <c r="AB269" s="7" t="s">
        <v>837</v>
      </c>
      <c r="AC269" s="7" t="n">
        <v>0</v>
      </c>
      <c r="AD269" s="7" t="s">
        <v>838</v>
      </c>
      <c r="AE269" s="7" t="s">
        <v>836</v>
      </c>
    </row>
    <row r="270" customFormat="false" ht="12.8" hidden="false" customHeight="false" outlineLevel="0" collapsed="false">
      <c r="L270" s="7" t="n">
        <v>268</v>
      </c>
      <c r="M270" s="7" t="s">
        <v>1125</v>
      </c>
      <c r="N270" s="7" t="s">
        <v>832</v>
      </c>
      <c r="O270" s="7" t="s">
        <v>833</v>
      </c>
      <c r="P270" s="7" t="n">
        <v>1500</v>
      </c>
      <c r="Q270" s="93" t="n">
        <f aca="false">P270/100</f>
        <v>15</v>
      </c>
      <c r="R270" s="7" t="n">
        <v>43</v>
      </c>
      <c r="S270" s="7" t="n">
        <v>0</v>
      </c>
      <c r="T270" s="7" t="n">
        <v>0</v>
      </c>
      <c r="U270" s="7" t="n">
        <v>0</v>
      </c>
      <c r="V270" s="7" t="n">
        <v>0</v>
      </c>
      <c r="W270" s="7" t="n">
        <v>0</v>
      </c>
      <c r="X270" s="7" t="n">
        <v>1</v>
      </c>
      <c r="Y270" s="7" t="s">
        <v>834</v>
      </c>
      <c r="Z270" s="7" t="s">
        <v>835</v>
      </c>
      <c r="AA270" s="7" t="s">
        <v>836</v>
      </c>
      <c r="AB270" s="7" t="s">
        <v>837</v>
      </c>
      <c r="AC270" s="7" t="n">
        <v>0</v>
      </c>
      <c r="AD270" s="7" t="s">
        <v>838</v>
      </c>
      <c r="AE270" s="7" t="s">
        <v>836</v>
      </c>
    </row>
    <row r="271" customFormat="false" ht="12.8" hidden="false" customHeight="false" outlineLevel="0" collapsed="false">
      <c r="L271" s="7" t="n">
        <v>269</v>
      </c>
      <c r="M271" s="7" t="s">
        <v>1126</v>
      </c>
      <c r="N271" s="7" t="s">
        <v>832</v>
      </c>
      <c r="O271" s="7" t="s">
        <v>833</v>
      </c>
      <c r="P271" s="7" t="n">
        <v>3500</v>
      </c>
      <c r="Q271" s="93" t="n">
        <f aca="false">P271/100</f>
        <v>35</v>
      </c>
      <c r="R271" s="7" t="n">
        <v>43</v>
      </c>
      <c r="S271" s="7" t="n">
        <v>0</v>
      </c>
      <c r="T271" s="7" t="n">
        <v>0</v>
      </c>
      <c r="U271" s="7" t="n">
        <v>0</v>
      </c>
      <c r="V271" s="7" t="n">
        <v>0</v>
      </c>
      <c r="W271" s="7" t="n">
        <v>0</v>
      </c>
      <c r="X271" s="7" t="n">
        <v>1</v>
      </c>
      <c r="Y271" s="7" t="s">
        <v>834</v>
      </c>
      <c r="Z271" s="7" t="s">
        <v>835</v>
      </c>
      <c r="AA271" s="7" t="s">
        <v>836</v>
      </c>
      <c r="AB271" s="7" t="s">
        <v>837</v>
      </c>
      <c r="AC271" s="7" t="n">
        <v>0</v>
      </c>
      <c r="AD271" s="7" t="s">
        <v>838</v>
      </c>
      <c r="AE271" s="7" t="s">
        <v>836</v>
      </c>
    </row>
    <row r="272" customFormat="false" ht="12.8" hidden="false" customHeight="false" outlineLevel="0" collapsed="false">
      <c r="L272" s="7" t="n">
        <v>270</v>
      </c>
      <c r="M272" s="7" t="s">
        <v>1127</v>
      </c>
      <c r="N272" s="7" t="s">
        <v>832</v>
      </c>
      <c r="O272" s="7" t="s">
        <v>833</v>
      </c>
      <c r="P272" s="7" t="n">
        <v>100</v>
      </c>
      <c r="Q272" s="93" t="n">
        <f aca="false">P272/100</f>
        <v>1</v>
      </c>
      <c r="R272" s="7" t="n">
        <v>2</v>
      </c>
      <c r="S272" s="7" t="n">
        <v>0</v>
      </c>
      <c r="T272" s="7" t="n">
        <v>0</v>
      </c>
      <c r="U272" s="7" t="n">
        <v>0</v>
      </c>
      <c r="V272" s="7" t="n">
        <v>0</v>
      </c>
      <c r="W272" s="7" t="n">
        <v>0</v>
      </c>
      <c r="X272" s="7" t="n">
        <v>2</v>
      </c>
      <c r="Y272" s="7" t="s">
        <v>834</v>
      </c>
      <c r="Z272" s="7" t="s">
        <v>835</v>
      </c>
      <c r="AA272" s="7" t="s">
        <v>836</v>
      </c>
      <c r="AB272" s="7" t="s">
        <v>837</v>
      </c>
      <c r="AC272" s="7" t="n">
        <v>0</v>
      </c>
      <c r="AD272" s="7" t="s">
        <v>838</v>
      </c>
      <c r="AE272" s="7" t="s">
        <v>836</v>
      </c>
    </row>
    <row r="273" customFormat="false" ht="12.8" hidden="false" customHeight="false" outlineLevel="0" collapsed="false">
      <c r="L273" s="7" t="n">
        <v>271</v>
      </c>
      <c r="M273" s="7" t="s">
        <v>1128</v>
      </c>
      <c r="N273" s="7" t="s">
        <v>832</v>
      </c>
      <c r="O273" s="7" t="s">
        <v>833</v>
      </c>
      <c r="P273" s="7" t="n">
        <v>125</v>
      </c>
      <c r="Q273" s="93" t="n">
        <f aca="false">P273/100</f>
        <v>1.25</v>
      </c>
      <c r="R273" s="7" t="n">
        <v>2</v>
      </c>
      <c r="S273" s="7" t="n">
        <v>0</v>
      </c>
      <c r="T273" s="7" t="n">
        <v>0</v>
      </c>
      <c r="U273" s="7" t="n">
        <v>0</v>
      </c>
      <c r="V273" s="7" t="n">
        <v>0</v>
      </c>
      <c r="W273" s="7" t="n">
        <v>0</v>
      </c>
      <c r="X273" s="7" t="n">
        <v>2</v>
      </c>
      <c r="Y273" s="7" t="s">
        <v>834</v>
      </c>
      <c r="Z273" s="7" t="s">
        <v>835</v>
      </c>
      <c r="AA273" s="7" t="s">
        <v>836</v>
      </c>
      <c r="AB273" s="7" t="s">
        <v>837</v>
      </c>
      <c r="AC273" s="7" t="n">
        <v>0</v>
      </c>
      <c r="AD273" s="7" t="s">
        <v>838</v>
      </c>
      <c r="AE273" s="7" t="s">
        <v>836</v>
      </c>
    </row>
    <row r="274" customFormat="false" ht="12.8" hidden="false" customHeight="false" outlineLevel="0" collapsed="false">
      <c r="L274" s="7" t="n">
        <v>272</v>
      </c>
      <c r="M274" s="7" t="s">
        <v>1129</v>
      </c>
      <c r="N274" s="7" t="s">
        <v>832</v>
      </c>
      <c r="O274" s="7" t="s">
        <v>833</v>
      </c>
      <c r="P274" s="7" t="n">
        <v>195</v>
      </c>
      <c r="Q274" s="93" t="n">
        <f aca="false">P274/100</f>
        <v>1.95</v>
      </c>
      <c r="R274" s="7" t="n">
        <v>2</v>
      </c>
      <c r="S274" s="7" t="n">
        <v>0</v>
      </c>
      <c r="T274" s="7" t="n">
        <v>0</v>
      </c>
      <c r="U274" s="7" t="n">
        <v>0</v>
      </c>
      <c r="V274" s="7" t="n">
        <v>0</v>
      </c>
      <c r="W274" s="7" t="n">
        <v>0</v>
      </c>
      <c r="X274" s="7" t="n">
        <v>2</v>
      </c>
      <c r="Y274" s="7" t="s">
        <v>834</v>
      </c>
      <c r="Z274" s="7" t="s">
        <v>835</v>
      </c>
      <c r="AA274" s="7" t="s">
        <v>836</v>
      </c>
      <c r="AB274" s="7" t="s">
        <v>837</v>
      </c>
      <c r="AC274" s="7" t="n">
        <v>0</v>
      </c>
      <c r="AD274" s="7" t="s">
        <v>838</v>
      </c>
      <c r="AE274" s="7" t="s">
        <v>836</v>
      </c>
    </row>
    <row r="275" customFormat="false" ht="12.8" hidden="false" customHeight="false" outlineLevel="0" collapsed="false">
      <c r="L275" s="7" t="n">
        <v>273</v>
      </c>
      <c r="M275" s="7" t="s">
        <v>1130</v>
      </c>
      <c r="N275" s="7" t="s">
        <v>832</v>
      </c>
      <c r="O275" s="7" t="s">
        <v>833</v>
      </c>
      <c r="P275" s="7" t="n">
        <v>110</v>
      </c>
      <c r="Q275" s="93" t="n">
        <f aca="false">P275/100</f>
        <v>1.1</v>
      </c>
      <c r="R275" s="7" t="n">
        <v>8</v>
      </c>
      <c r="S275" s="7" t="n">
        <v>0</v>
      </c>
      <c r="T275" s="7" t="n">
        <v>0</v>
      </c>
      <c r="U275" s="7" t="n">
        <v>0</v>
      </c>
      <c r="V275" s="7" t="n">
        <v>0</v>
      </c>
      <c r="W275" s="7" t="n">
        <v>0</v>
      </c>
      <c r="X275" s="7" t="n">
        <v>1</v>
      </c>
      <c r="Y275" s="7" t="s">
        <v>834</v>
      </c>
      <c r="Z275" s="7" t="s">
        <v>835</v>
      </c>
      <c r="AA275" s="7" t="s">
        <v>836</v>
      </c>
      <c r="AB275" s="7" t="s">
        <v>837</v>
      </c>
      <c r="AC275" s="7" t="n">
        <v>0</v>
      </c>
      <c r="AD275" s="7" t="s">
        <v>838</v>
      </c>
      <c r="AE275" s="7" t="s">
        <v>836</v>
      </c>
    </row>
    <row r="276" customFormat="false" ht="12.8" hidden="false" customHeight="false" outlineLevel="0" collapsed="false">
      <c r="L276" s="7" t="n">
        <v>274</v>
      </c>
      <c r="M276" s="7" t="s">
        <v>1131</v>
      </c>
      <c r="N276" s="7" t="s">
        <v>832</v>
      </c>
      <c r="O276" s="7" t="s">
        <v>862</v>
      </c>
      <c r="P276" s="7" t="n">
        <v>90</v>
      </c>
      <c r="Q276" s="93" t="n">
        <f aca="false">P276/100</f>
        <v>0.9</v>
      </c>
      <c r="R276" s="7" t="n">
        <v>8</v>
      </c>
      <c r="S276" s="7" t="n">
        <v>0</v>
      </c>
      <c r="T276" s="7" t="n">
        <v>0</v>
      </c>
      <c r="U276" s="7" t="n">
        <v>0</v>
      </c>
      <c r="V276" s="7" t="n">
        <v>0</v>
      </c>
      <c r="W276" s="7" t="n">
        <v>0</v>
      </c>
      <c r="X276" s="7" t="n">
        <v>1</v>
      </c>
      <c r="Y276" s="7" t="s">
        <v>834</v>
      </c>
      <c r="Z276" s="7" t="s">
        <v>835</v>
      </c>
      <c r="AA276" s="7" t="s">
        <v>836</v>
      </c>
      <c r="AB276" s="7" t="s">
        <v>837</v>
      </c>
      <c r="AC276" s="7" t="n">
        <v>0</v>
      </c>
      <c r="AD276" s="7" t="s">
        <v>838</v>
      </c>
      <c r="AE276" s="7" t="s">
        <v>836</v>
      </c>
    </row>
    <row r="277" customFormat="false" ht="12.8" hidden="false" customHeight="false" outlineLevel="0" collapsed="false">
      <c r="L277" s="7" t="n">
        <v>275</v>
      </c>
      <c r="M277" s="7" t="s">
        <v>1132</v>
      </c>
      <c r="N277" s="7" t="s">
        <v>832</v>
      </c>
      <c r="O277" s="7" t="s">
        <v>862</v>
      </c>
      <c r="P277" s="7" t="n">
        <v>75</v>
      </c>
      <c r="Q277" s="93" t="n">
        <f aca="false">P277/100</f>
        <v>0.75</v>
      </c>
      <c r="R277" s="7" t="n">
        <v>8</v>
      </c>
      <c r="S277" s="7" t="n">
        <v>0</v>
      </c>
      <c r="T277" s="7" t="n">
        <v>0</v>
      </c>
      <c r="U277" s="7" t="n">
        <v>0</v>
      </c>
      <c r="V277" s="7" t="n">
        <v>0</v>
      </c>
      <c r="W277" s="7" t="n">
        <v>0</v>
      </c>
      <c r="X277" s="7" t="n">
        <v>1</v>
      </c>
      <c r="Y277" s="7" t="s">
        <v>834</v>
      </c>
      <c r="Z277" s="7" t="s">
        <v>835</v>
      </c>
      <c r="AA277" s="7" t="s">
        <v>836</v>
      </c>
      <c r="AB277" s="7" t="s">
        <v>837</v>
      </c>
      <c r="AC277" s="7" t="n">
        <v>0</v>
      </c>
      <c r="AD277" s="7" t="s">
        <v>838</v>
      </c>
      <c r="AE277" s="7" t="s">
        <v>836</v>
      </c>
    </row>
    <row r="278" customFormat="false" ht="12.8" hidden="false" customHeight="false" outlineLevel="0" collapsed="false">
      <c r="L278" s="7" t="n">
        <v>276</v>
      </c>
      <c r="M278" s="7" t="s">
        <v>1133</v>
      </c>
      <c r="N278" s="7" t="s">
        <v>832</v>
      </c>
      <c r="O278" s="7" t="s">
        <v>833</v>
      </c>
      <c r="P278" s="7" t="n">
        <v>240</v>
      </c>
      <c r="Q278" s="93" t="n">
        <f aca="false">P278/100</f>
        <v>2.4</v>
      </c>
      <c r="R278" s="7" t="n">
        <v>8</v>
      </c>
      <c r="S278" s="7" t="n">
        <v>0</v>
      </c>
      <c r="T278" s="7" t="n">
        <v>0</v>
      </c>
      <c r="U278" s="7" t="n">
        <v>0</v>
      </c>
      <c r="V278" s="7" t="n">
        <v>0</v>
      </c>
      <c r="W278" s="7" t="n">
        <v>0</v>
      </c>
      <c r="X278" s="7" t="n">
        <v>1</v>
      </c>
      <c r="Y278" s="7" t="s">
        <v>834</v>
      </c>
      <c r="Z278" s="7" t="s">
        <v>835</v>
      </c>
      <c r="AA278" s="7" t="s">
        <v>836</v>
      </c>
      <c r="AB278" s="7" t="s">
        <v>837</v>
      </c>
      <c r="AC278" s="7" t="n">
        <v>0</v>
      </c>
      <c r="AD278" s="7" t="s">
        <v>838</v>
      </c>
      <c r="AE278" s="7" t="s">
        <v>836</v>
      </c>
    </row>
    <row r="279" customFormat="false" ht="12.8" hidden="false" customHeight="false" outlineLevel="0" collapsed="false">
      <c r="L279" s="7" t="n">
        <v>277</v>
      </c>
      <c r="M279" s="7" t="s">
        <v>1134</v>
      </c>
      <c r="N279" s="7" t="s">
        <v>832</v>
      </c>
      <c r="O279" s="7" t="s">
        <v>862</v>
      </c>
      <c r="P279" s="7" t="n">
        <v>200</v>
      </c>
      <c r="Q279" s="93" t="n">
        <f aca="false">P279/100</f>
        <v>2</v>
      </c>
      <c r="R279" s="7" t="n">
        <v>8</v>
      </c>
      <c r="S279" s="7" t="n">
        <v>0</v>
      </c>
      <c r="T279" s="7" t="n">
        <v>0</v>
      </c>
      <c r="U279" s="7" t="n">
        <v>0</v>
      </c>
      <c r="V279" s="7" t="n">
        <v>0</v>
      </c>
      <c r="W279" s="7" t="n">
        <v>0</v>
      </c>
      <c r="X279" s="7" t="n">
        <v>1</v>
      </c>
      <c r="Y279" s="7" t="s">
        <v>834</v>
      </c>
      <c r="Z279" s="7" t="s">
        <v>835</v>
      </c>
      <c r="AA279" s="7" t="s">
        <v>836</v>
      </c>
      <c r="AB279" s="7" t="s">
        <v>837</v>
      </c>
      <c r="AC279" s="7" t="n">
        <v>0</v>
      </c>
      <c r="AD279" s="7" t="s">
        <v>838</v>
      </c>
      <c r="AE279" s="7" t="s">
        <v>836</v>
      </c>
    </row>
    <row r="280" customFormat="false" ht="12.8" hidden="false" customHeight="false" outlineLevel="0" collapsed="false">
      <c r="L280" s="7" t="n">
        <v>278</v>
      </c>
      <c r="M280" s="7" t="s">
        <v>1135</v>
      </c>
      <c r="N280" s="7" t="s">
        <v>832</v>
      </c>
      <c r="O280" s="7" t="s">
        <v>862</v>
      </c>
      <c r="P280" s="7" t="n">
        <v>170</v>
      </c>
      <c r="Q280" s="93" t="n">
        <f aca="false">P280/100</f>
        <v>1.7</v>
      </c>
      <c r="R280" s="7" t="n">
        <v>8</v>
      </c>
      <c r="S280" s="7" t="n">
        <v>0</v>
      </c>
      <c r="T280" s="7" t="n">
        <v>0</v>
      </c>
      <c r="U280" s="7" t="n">
        <v>0</v>
      </c>
      <c r="V280" s="7" t="n">
        <v>0</v>
      </c>
      <c r="W280" s="7" t="n">
        <v>0</v>
      </c>
      <c r="X280" s="7" t="n">
        <v>1</v>
      </c>
      <c r="Y280" s="7" t="s">
        <v>834</v>
      </c>
      <c r="Z280" s="7" t="s">
        <v>835</v>
      </c>
      <c r="AA280" s="7" t="s">
        <v>836</v>
      </c>
      <c r="AB280" s="7" t="s">
        <v>837</v>
      </c>
      <c r="AC280" s="7" t="n">
        <v>0</v>
      </c>
      <c r="AD280" s="7" t="s">
        <v>838</v>
      </c>
      <c r="AE280" s="7" t="s">
        <v>836</v>
      </c>
    </row>
    <row r="281" customFormat="false" ht="12.8" hidden="false" customHeight="false" outlineLevel="0" collapsed="false">
      <c r="L281" s="7" t="n">
        <v>279</v>
      </c>
      <c r="M281" s="7" t="s">
        <v>1136</v>
      </c>
      <c r="N281" s="7" t="s">
        <v>832</v>
      </c>
      <c r="O281" s="7" t="s">
        <v>833</v>
      </c>
      <c r="P281" s="7" t="n">
        <v>400</v>
      </c>
      <c r="Q281" s="93" t="n">
        <f aca="false">P281/100</f>
        <v>4</v>
      </c>
      <c r="R281" s="7" t="n">
        <v>8</v>
      </c>
      <c r="S281" s="7" t="n">
        <v>0</v>
      </c>
      <c r="T281" s="7" t="n">
        <v>0</v>
      </c>
      <c r="U281" s="7" t="n">
        <v>0</v>
      </c>
      <c r="V281" s="7" t="n">
        <v>0</v>
      </c>
      <c r="W281" s="7" t="n">
        <v>0</v>
      </c>
      <c r="X281" s="7" t="n">
        <v>1</v>
      </c>
      <c r="Y281" s="7" t="s">
        <v>834</v>
      </c>
      <c r="Z281" s="7" t="s">
        <v>835</v>
      </c>
      <c r="AA281" s="7" t="s">
        <v>836</v>
      </c>
      <c r="AB281" s="7" t="s">
        <v>837</v>
      </c>
      <c r="AC281" s="7" t="n">
        <v>0</v>
      </c>
      <c r="AD281" s="7" t="s">
        <v>838</v>
      </c>
      <c r="AE281" s="7" t="s">
        <v>836</v>
      </c>
    </row>
    <row r="282" customFormat="false" ht="12.8" hidden="false" customHeight="false" outlineLevel="0" collapsed="false">
      <c r="L282" s="7" t="n">
        <v>280</v>
      </c>
      <c r="M282" s="7" t="s">
        <v>1137</v>
      </c>
      <c r="N282" s="7" t="s">
        <v>832</v>
      </c>
      <c r="O282" s="7" t="s">
        <v>862</v>
      </c>
      <c r="P282" s="7" t="n">
        <v>380</v>
      </c>
      <c r="Q282" s="93" t="n">
        <f aca="false">P282/100</f>
        <v>3.8</v>
      </c>
      <c r="R282" s="7" t="n">
        <v>8</v>
      </c>
      <c r="S282" s="7" t="n">
        <v>0</v>
      </c>
      <c r="T282" s="7" t="n">
        <v>0</v>
      </c>
      <c r="U282" s="7" t="n">
        <v>0</v>
      </c>
      <c r="V282" s="7" t="n">
        <v>0</v>
      </c>
      <c r="W282" s="7" t="n">
        <v>0</v>
      </c>
      <c r="X282" s="7" t="n">
        <v>1</v>
      </c>
      <c r="Y282" s="7" t="s">
        <v>834</v>
      </c>
      <c r="Z282" s="7" t="s">
        <v>835</v>
      </c>
      <c r="AA282" s="7" t="s">
        <v>836</v>
      </c>
      <c r="AB282" s="7" t="s">
        <v>837</v>
      </c>
      <c r="AC282" s="7" t="n">
        <v>0</v>
      </c>
      <c r="AD282" s="7" t="s">
        <v>838</v>
      </c>
      <c r="AE282" s="7" t="s">
        <v>836</v>
      </c>
    </row>
    <row r="283" customFormat="false" ht="12.8" hidden="false" customHeight="false" outlineLevel="0" collapsed="false">
      <c r="L283" s="7" t="n">
        <v>281</v>
      </c>
      <c r="M283" s="7" t="s">
        <v>1138</v>
      </c>
      <c r="N283" s="7" t="s">
        <v>832</v>
      </c>
      <c r="O283" s="7" t="s">
        <v>862</v>
      </c>
      <c r="P283" s="7" t="n">
        <v>320</v>
      </c>
      <c r="Q283" s="93" t="n">
        <f aca="false">P283/100</f>
        <v>3.2</v>
      </c>
      <c r="R283" s="7" t="n">
        <v>8</v>
      </c>
      <c r="S283" s="7" t="n">
        <v>0</v>
      </c>
      <c r="T283" s="7" t="n">
        <v>0</v>
      </c>
      <c r="U283" s="7" t="n">
        <v>0</v>
      </c>
      <c r="V283" s="7" t="n">
        <v>0</v>
      </c>
      <c r="W283" s="7" t="n">
        <v>0</v>
      </c>
      <c r="X283" s="7" t="n">
        <v>1</v>
      </c>
      <c r="Y283" s="7" t="s">
        <v>834</v>
      </c>
      <c r="Z283" s="7" t="s">
        <v>835</v>
      </c>
      <c r="AA283" s="7" t="s">
        <v>836</v>
      </c>
      <c r="AB283" s="7" t="s">
        <v>837</v>
      </c>
      <c r="AC283" s="7" t="n">
        <v>0</v>
      </c>
      <c r="AD283" s="7" t="s">
        <v>838</v>
      </c>
      <c r="AE283" s="7" t="s">
        <v>836</v>
      </c>
    </row>
    <row r="284" customFormat="false" ht="12.8" hidden="false" customHeight="false" outlineLevel="0" collapsed="false">
      <c r="L284" s="7" t="n">
        <v>282</v>
      </c>
      <c r="M284" s="7" t="s">
        <v>1139</v>
      </c>
      <c r="N284" s="7" t="s">
        <v>832</v>
      </c>
      <c r="O284" s="7" t="s">
        <v>833</v>
      </c>
      <c r="P284" s="7" t="n">
        <v>200</v>
      </c>
      <c r="Q284" s="93" t="n">
        <f aca="false">P284/100</f>
        <v>2</v>
      </c>
      <c r="R284" s="7" t="n">
        <v>7</v>
      </c>
      <c r="S284" s="7" t="n">
        <v>0</v>
      </c>
      <c r="T284" s="7" t="n">
        <v>0</v>
      </c>
      <c r="U284" s="7" t="n">
        <v>0</v>
      </c>
      <c r="V284" s="7" t="n">
        <v>0</v>
      </c>
      <c r="W284" s="7" t="n">
        <v>0</v>
      </c>
      <c r="X284" s="7" t="n">
        <v>1</v>
      </c>
      <c r="Y284" s="7" t="s">
        <v>834</v>
      </c>
      <c r="Z284" s="7" t="s">
        <v>835</v>
      </c>
      <c r="AA284" s="7" t="s">
        <v>836</v>
      </c>
      <c r="AB284" s="7" t="s">
        <v>837</v>
      </c>
      <c r="AC284" s="7" t="n">
        <v>0</v>
      </c>
      <c r="AD284" s="7" t="s">
        <v>838</v>
      </c>
      <c r="AE284" s="7" t="s">
        <v>836</v>
      </c>
    </row>
    <row r="285" customFormat="false" ht="12.8" hidden="false" customHeight="false" outlineLevel="0" collapsed="false">
      <c r="L285" s="7" t="n">
        <v>283</v>
      </c>
      <c r="M285" s="7" t="s">
        <v>1140</v>
      </c>
      <c r="N285" s="7" t="s">
        <v>832</v>
      </c>
      <c r="O285" s="7" t="s">
        <v>833</v>
      </c>
      <c r="P285" s="7" t="n">
        <v>280</v>
      </c>
      <c r="Q285" s="93" t="n">
        <f aca="false">P285/100</f>
        <v>2.8</v>
      </c>
      <c r="R285" s="7" t="n">
        <v>7</v>
      </c>
      <c r="S285" s="7" t="n">
        <v>0</v>
      </c>
      <c r="T285" s="7" t="n">
        <v>0</v>
      </c>
      <c r="U285" s="7" t="n">
        <v>0</v>
      </c>
      <c r="V285" s="7" t="n">
        <v>0</v>
      </c>
      <c r="W285" s="7" t="n">
        <v>0</v>
      </c>
      <c r="X285" s="7" t="n">
        <v>1</v>
      </c>
      <c r="Y285" s="7" t="s">
        <v>834</v>
      </c>
      <c r="Z285" s="7" t="s">
        <v>835</v>
      </c>
      <c r="AA285" s="7" t="s">
        <v>836</v>
      </c>
      <c r="AB285" s="7" t="s">
        <v>837</v>
      </c>
      <c r="AC285" s="7" t="n">
        <v>0</v>
      </c>
      <c r="AD285" s="7" t="s">
        <v>838</v>
      </c>
      <c r="AE285" s="7" t="s">
        <v>836</v>
      </c>
    </row>
    <row r="286" customFormat="false" ht="12.8" hidden="false" customHeight="false" outlineLevel="0" collapsed="false">
      <c r="L286" s="7" t="n">
        <v>284</v>
      </c>
      <c r="M286" s="7" t="s">
        <v>1141</v>
      </c>
      <c r="N286" s="7" t="s">
        <v>832</v>
      </c>
      <c r="O286" s="7" t="s">
        <v>833</v>
      </c>
      <c r="P286" s="7" t="n">
        <v>320</v>
      </c>
      <c r="Q286" s="93" t="n">
        <f aca="false">P286/100</f>
        <v>3.2</v>
      </c>
      <c r="R286" s="7" t="n">
        <v>7</v>
      </c>
      <c r="S286" s="7" t="n">
        <v>0</v>
      </c>
      <c r="T286" s="7" t="n">
        <v>0</v>
      </c>
      <c r="U286" s="7" t="n">
        <v>0</v>
      </c>
      <c r="V286" s="7" t="n">
        <v>0</v>
      </c>
      <c r="W286" s="7" t="n">
        <v>0</v>
      </c>
      <c r="X286" s="7" t="n">
        <v>1</v>
      </c>
      <c r="Y286" s="7" t="s">
        <v>834</v>
      </c>
      <c r="Z286" s="7" t="s">
        <v>835</v>
      </c>
      <c r="AA286" s="7" t="s">
        <v>836</v>
      </c>
      <c r="AB286" s="7" t="s">
        <v>837</v>
      </c>
      <c r="AC286" s="7" t="n">
        <v>0</v>
      </c>
      <c r="AD286" s="7" t="s">
        <v>838</v>
      </c>
      <c r="AE286" s="7" t="s">
        <v>836</v>
      </c>
    </row>
    <row r="287" customFormat="false" ht="12.8" hidden="false" customHeight="false" outlineLevel="0" collapsed="false">
      <c r="L287" s="7" t="n">
        <v>285</v>
      </c>
      <c r="M287" s="7" t="s">
        <v>1142</v>
      </c>
      <c r="N287" s="7" t="s">
        <v>832</v>
      </c>
      <c r="O287" s="7" t="s">
        <v>833</v>
      </c>
      <c r="P287" s="7" t="n">
        <v>250</v>
      </c>
      <c r="Q287" s="93" t="n">
        <f aca="false">P287/100</f>
        <v>2.5</v>
      </c>
      <c r="R287" s="7" t="n">
        <v>7</v>
      </c>
      <c r="S287" s="7" t="n">
        <v>0</v>
      </c>
      <c r="T287" s="7" t="n">
        <v>0</v>
      </c>
      <c r="U287" s="7" t="n">
        <v>0</v>
      </c>
      <c r="V287" s="7" t="n">
        <v>0</v>
      </c>
      <c r="W287" s="7" t="n">
        <v>0</v>
      </c>
      <c r="X287" s="7" t="n">
        <v>1</v>
      </c>
      <c r="Y287" s="7" t="s">
        <v>834</v>
      </c>
      <c r="Z287" s="7" t="s">
        <v>835</v>
      </c>
      <c r="AA287" s="7" t="s">
        <v>836</v>
      </c>
      <c r="AB287" s="7" t="s">
        <v>837</v>
      </c>
      <c r="AC287" s="7" t="n">
        <v>0</v>
      </c>
      <c r="AD287" s="7" t="s">
        <v>838</v>
      </c>
      <c r="AE287" s="7" t="s">
        <v>836</v>
      </c>
    </row>
    <row r="288" customFormat="false" ht="12.8" hidden="false" customHeight="false" outlineLevel="0" collapsed="false">
      <c r="L288" s="7" t="n">
        <v>286</v>
      </c>
      <c r="M288" s="7" t="s">
        <v>1143</v>
      </c>
      <c r="N288" s="7" t="s">
        <v>832</v>
      </c>
      <c r="O288" s="7" t="s">
        <v>833</v>
      </c>
      <c r="P288" s="7" t="n">
        <v>2250</v>
      </c>
      <c r="Q288" s="93" t="n">
        <f aca="false">P288/100</f>
        <v>22.5</v>
      </c>
      <c r="R288" s="7" t="n">
        <v>10</v>
      </c>
      <c r="S288" s="7" t="n">
        <v>0</v>
      </c>
      <c r="T288" s="7" t="n">
        <v>0</v>
      </c>
      <c r="U288" s="7" t="n">
        <v>0</v>
      </c>
      <c r="V288" s="7" t="n">
        <v>0</v>
      </c>
      <c r="W288" s="7" t="n">
        <v>0</v>
      </c>
      <c r="X288" s="7" t="n">
        <v>1</v>
      </c>
      <c r="Y288" s="7" t="s">
        <v>834</v>
      </c>
      <c r="Z288" s="7" t="s">
        <v>835</v>
      </c>
      <c r="AA288" s="7" t="s">
        <v>836</v>
      </c>
      <c r="AB288" s="7" t="s">
        <v>837</v>
      </c>
      <c r="AC288" s="7" t="n">
        <v>0</v>
      </c>
      <c r="AD288" s="7" t="s">
        <v>838</v>
      </c>
      <c r="AE288" s="7" t="s">
        <v>836</v>
      </c>
    </row>
    <row r="289" customFormat="false" ht="12.8" hidden="false" customHeight="false" outlineLevel="0" collapsed="false">
      <c r="L289" s="7" t="n">
        <v>287</v>
      </c>
      <c r="M289" s="7" t="s">
        <v>1144</v>
      </c>
      <c r="N289" s="7" t="s">
        <v>832</v>
      </c>
      <c r="O289" s="7" t="s">
        <v>833</v>
      </c>
      <c r="P289" s="7" t="n">
        <v>1750</v>
      </c>
      <c r="Q289" s="93" t="n">
        <f aca="false">P289/100</f>
        <v>17.5</v>
      </c>
      <c r="R289" s="7" t="n">
        <v>10</v>
      </c>
      <c r="S289" s="7" t="n">
        <v>0</v>
      </c>
      <c r="T289" s="7" t="n">
        <v>0</v>
      </c>
      <c r="U289" s="7" t="n">
        <v>0</v>
      </c>
      <c r="V289" s="7" t="n">
        <v>0</v>
      </c>
      <c r="W289" s="7" t="n">
        <v>0</v>
      </c>
      <c r="X289" s="7" t="n">
        <v>1</v>
      </c>
      <c r="Y289" s="7" t="s">
        <v>834</v>
      </c>
      <c r="Z289" s="7" t="s">
        <v>835</v>
      </c>
      <c r="AA289" s="7" t="s">
        <v>836</v>
      </c>
      <c r="AB289" s="7" t="s">
        <v>837</v>
      </c>
      <c r="AC289" s="7" t="n">
        <v>0</v>
      </c>
      <c r="AD289" s="7" t="s">
        <v>838</v>
      </c>
      <c r="AE289" s="7" t="s">
        <v>836</v>
      </c>
    </row>
    <row r="290" customFormat="false" ht="12.8" hidden="false" customHeight="false" outlineLevel="0" collapsed="false">
      <c r="L290" s="7" t="n">
        <v>288</v>
      </c>
      <c r="M290" s="7" t="s">
        <v>1145</v>
      </c>
      <c r="N290" s="7" t="s">
        <v>832</v>
      </c>
      <c r="O290" s="7" t="s">
        <v>833</v>
      </c>
      <c r="P290" s="7" t="n">
        <v>1100</v>
      </c>
      <c r="Q290" s="93" t="n">
        <f aca="false">P290/100</f>
        <v>11</v>
      </c>
      <c r="R290" s="7" t="n">
        <v>10</v>
      </c>
      <c r="S290" s="7" t="n">
        <v>0</v>
      </c>
      <c r="T290" s="7" t="n">
        <v>0</v>
      </c>
      <c r="U290" s="7" t="n">
        <v>0</v>
      </c>
      <c r="V290" s="7" t="n">
        <v>0</v>
      </c>
      <c r="W290" s="7" t="n">
        <v>0</v>
      </c>
      <c r="X290" s="7" t="n">
        <v>1</v>
      </c>
      <c r="Y290" s="7" t="s">
        <v>834</v>
      </c>
      <c r="Z290" s="7" t="s">
        <v>835</v>
      </c>
      <c r="AA290" s="7" t="s">
        <v>836</v>
      </c>
      <c r="AB290" s="7" t="s">
        <v>837</v>
      </c>
      <c r="AC290" s="7" t="n">
        <v>0</v>
      </c>
      <c r="AD290" s="7" t="s">
        <v>838</v>
      </c>
      <c r="AE290" s="7" t="s">
        <v>836</v>
      </c>
    </row>
    <row r="291" customFormat="false" ht="12.8" hidden="false" customHeight="false" outlineLevel="0" collapsed="false">
      <c r="L291" s="7" t="n">
        <v>289</v>
      </c>
      <c r="M291" s="7" t="s">
        <v>1146</v>
      </c>
      <c r="N291" s="7" t="s">
        <v>832</v>
      </c>
      <c r="O291" s="7" t="s">
        <v>862</v>
      </c>
      <c r="P291" s="7" t="n">
        <v>140</v>
      </c>
      <c r="Q291" s="93" t="n">
        <f aca="false">P291/100</f>
        <v>1.4</v>
      </c>
      <c r="R291" s="7" t="n">
        <v>10</v>
      </c>
      <c r="S291" s="7" t="n">
        <v>0</v>
      </c>
      <c r="T291" s="7" t="n">
        <v>0</v>
      </c>
      <c r="U291" s="7" t="n">
        <v>0</v>
      </c>
      <c r="V291" s="7" t="n">
        <v>0</v>
      </c>
      <c r="W291" s="7" t="n">
        <v>0</v>
      </c>
      <c r="X291" s="7" t="n">
        <v>1</v>
      </c>
      <c r="Y291" s="7" t="s">
        <v>834</v>
      </c>
      <c r="Z291" s="7" t="s">
        <v>835</v>
      </c>
      <c r="AA291" s="7" t="s">
        <v>836</v>
      </c>
      <c r="AB291" s="7" t="s">
        <v>837</v>
      </c>
      <c r="AC291" s="7" t="n">
        <v>0</v>
      </c>
      <c r="AD291" s="7" t="s">
        <v>838</v>
      </c>
      <c r="AE291" s="7" t="s">
        <v>836</v>
      </c>
    </row>
    <row r="292" customFormat="false" ht="12.8" hidden="false" customHeight="false" outlineLevel="0" collapsed="false">
      <c r="L292" s="7" t="n">
        <v>290</v>
      </c>
      <c r="M292" s="7" t="s">
        <v>1147</v>
      </c>
      <c r="N292" s="7" t="s">
        <v>832</v>
      </c>
      <c r="O292" s="7" t="s">
        <v>833</v>
      </c>
      <c r="P292" s="7" t="n">
        <v>1750</v>
      </c>
      <c r="Q292" s="93" t="n">
        <f aca="false">P292/100</f>
        <v>17.5</v>
      </c>
      <c r="R292" s="7" t="n">
        <v>10</v>
      </c>
      <c r="S292" s="7" t="n">
        <v>0</v>
      </c>
      <c r="T292" s="7" t="n">
        <v>0</v>
      </c>
      <c r="U292" s="7" t="n">
        <v>0</v>
      </c>
      <c r="V292" s="7" t="n">
        <v>0</v>
      </c>
      <c r="W292" s="7" t="n">
        <v>0</v>
      </c>
      <c r="X292" s="7" t="n">
        <v>1</v>
      </c>
      <c r="Y292" s="7" t="s">
        <v>834</v>
      </c>
      <c r="Z292" s="7" t="s">
        <v>835</v>
      </c>
      <c r="AA292" s="7" t="s">
        <v>836</v>
      </c>
      <c r="AB292" s="7" t="s">
        <v>837</v>
      </c>
      <c r="AC292" s="7" t="n">
        <v>0</v>
      </c>
      <c r="AD292" s="7" t="s">
        <v>838</v>
      </c>
      <c r="AE292" s="7" t="s">
        <v>836</v>
      </c>
    </row>
    <row r="293" customFormat="false" ht="12.8" hidden="false" customHeight="false" outlineLevel="0" collapsed="false">
      <c r="L293" s="7" t="n">
        <v>291</v>
      </c>
      <c r="M293" s="7" t="s">
        <v>1148</v>
      </c>
      <c r="N293" s="7" t="s">
        <v>832</v>
      </c>
      <c r="O293" s="7" t="s">
        <v>833</v>
      </c>
      <c r="P293" s="7" t="n">
        <v>1750</v>
      </c>
      <c r="Q293" s="93" t="n">
        <f aca="false">P293/100</f>
        <v>17.5</v>
      </c>
      <c r="R293" s="7" t="n">
        <v>10</v>
      </c>
      <c r="S293" s="7" t="n">
        <v>0</v>
      </c>
      <c r="T293" s="7" t="n">
        <v>0</v>
      </c>
      <c r="U293" s="7" t="n">
        <v>0</v>
      </c>
      <c r="V293" s="7" t="n">
        <v>0</v>
      </c>
      <c r="W293" s="7" t="n">
        <v>0</v>
      </c>
      <c r="X293" s="7" t="n">
        <v>1</v>
      </c>
      <c r="Y293" s="7" t="s">
        <v>834</v>
      </c>
      <c r="Z293" s="7" t="s">
        <v>835</v>
      </c>
      <c r="AA293" s="7" t="s">
        <v>836</v>
      </c>
      <c r="AB293" s="7" t="s">
        <v>837</v>
      </c>
      <c r="AC293" s="7" t="n">
        <v>0</v>
      </c>
      <c r="AD293" s="7" t="s">
        <v>838</v>
      </c>
      <c r="AE293" s="7" t="s">
        <v>836</v>
      </c>
    </row>
    <row r="294" customFormat="false" ht="12.8" hidden="false" customHeight="false" outlineLevel="0" collapsed="false">
      <c r="L294" s="7" t="n">
        <v>292</v>
      </c>
      <c r="M294" s="7" t="s">
        <v>1149</v>
      </c>
      <c r="N294" s="7" t="s">
        <v>832</v>
      </c>
      <c r="O294" s="7" t="s">
        <v>833</v>
      </c>
      <c r="P294" s="7" t="n">
        <v>1750</v>
      </c>
      <c r="Q294" s="93" t="n">
        <f aca="false">P294/100</f>
        <v>17.5</v>
      </c>
      <c r="R294" s="7" t="n">
        <v>10</v>
      </c>
      <c r="S294" s="7" t="n">
        <v>0</v>
      </c>
      <c r="T294" s="7" t="n">
        <v>0</v>
      </c>
      <c r="U294" s="7" t="n">
        <v>0</v>
      </c>
      <c r="V294" s="7" t="n">
        <v>0</v>
      </c>
      <c r="W294" s="7" t="n">
        <v>0</v>
      </c>
      <c r="X294" s="7" t="n">
        <v>1</v>
      </c>
      <c r="Y294" s="7" t="s">
        <v>834</v>
      </c>
      <c r="Z294" s="7" t="s">
        <v>835</v>
      </c>
      <c r="AA294" s="7" t="s">
        <v>836</v>
      </c>
      <c r="AB294" s="7" t="s">
        <v>837</v>
      </c>
      <c r="AC294" s="7" t="n">
        <v>0</v>
      </c>
      <c r="AD294" s="7" t="s">
        <v>838</v>
      </c>
      <c r="AE294" s="7" t="s">
        <v>836</v>
      </c>
    </row>
    <row r="295" customFormat="false" ht="12.8" hidden="false" customHeight="false" outlineLevel="0" collapsed="false">
      <c r="L295" s="7" t="n">
        <v>293</v>
      </c>
      <c r="M295" s="7" t="s">
        <v>1150</v>
      </c>
      <c r="N295" s="7" t="s">
        <v>832</v>
      </c>
      <c r="O295" s="7" t="s">
        <v>833</v>
      </c>
      <c r="P295" s="7" t="n">
        <v>1700</v>
      </c>
      <c r="Q295" s="93" t="n">
        <f aca="false">P295/100</f>
        <v>17</v>
      </c>
      <c r="R295" s="7" t="n">
        <v>10</v>
      </c>
      <c r="S295" s="7" t="n">
        <v>0</v>
      </c>
      <c r="T295" s="7" t="n">
        <v>0</v>
      </c>
      <c r="U295" s="7" t="n">
        <v>0</v>
      </c>
      <c r="V295" s="7" t="n">
        <v>0</v>
      </c>
      <c r="W295" s="7" t="n">
        <v>0</v>
      </c>
      <c r="X295" s="7" t="n">
        <v>1</v>
      </c>
      <c r="Y295" s="7" t="s">
        <v>834</v>
      </c>
      <c r="Z295" s="7" t="s">
        <v>835</v>
      </c>
      <c r="AA295" s="7" t="s">
        <v>836</v>
      </c>
      <c r="AB295" s="7" t="s">
        <v>837</v>
      </c>
      <c r="AC295" s="7" t="n">
        <v>0</v>
      </c>
      <c r="AD295" s="7" t="s">
        <v>838</v>
      </c>
      <c r="AE295" s="7" t="s">
        <v>836</v>
      </c>
    </row>
    <row r="296" customFormat="false" ht="12.8" hidden="false" customHeight="false" outlineLevel="0" collapsed="false">
      <c r="L296" s="7" t="n">
        <v>294</v>
      </c>
      <c r="M296" s="7" t="s">
        <v>1151</v>
      </c>
      <c r="N296" s="7" t="s">
        <v>832</v>
      </c>
      <c r="O296" s="7" t="s">
        <v>833</v>
      </c>
      <c r="P296" s="7" t="n">
        <v>200</v>
      </c>
      <c r="Q296" s="93" t="n">
        <f aca="false">P296/100</f>
        <v>2</v>
      </c>
      <c r="R296" s="7" t="n">
        <v>7</v>
      </c>
      <c r="S296" s="7" t="n">
        <v>0</v>
      </c>
      <c r="T296" s="7" t="n">
        <v>0</v>
      </c>
      <c r="U296" s="7" t="n">
        <v>0</v>
      </c>
      <c r="V296" s="7" t="n">
        <v>0</v>
      </c>
      <c r="W296" s="7" t="n">
        <v>0</v>
      </c>
      <c r="X296" s="7" t="n">
        <v>1</v>
      </c>
      <c r="Y296" s="7" t="s">
        <v>834</v>
      </c>
      <c r="Z296" s="7" t="s">
        <v>835</v>
      </c>
      <c r="AA296" s="7" t="s">
        <v>836</v>
      </c>
      <c r="AB296" s="7" t="s">
        <v>837</v>
      </c>
      <c r="AC296" s="7" t="n">
        <v>0</v>
      </c>
      <c r="AD296" s="7" t="s">
        <v>838</v>
      </c>
      <c r="AE296" s="7" t="s">
        <v>836</v>
      </c>
    </row>
    <row r="297" customFormat="false" ht="12.8" hidden="false" customHeight="false" outlineLevel="0" collapsed="false">
      <c r="L297" s="7" t="n">
        <v>295</v>
      </c>
      <c r="M297" s="7" t="s">
        <v>1152</v>
      </c>
      <c r="N297" s="7" t="s">
        <v>832</v>
      </c>
      <c r="O297" s="7" t="s">
        <v>833</v>
      </c>
      <c r="P297" s="7" t="n">
        <v>620</v>
      </c>
      <c r="Q297" s="93" t="n">
        <f aca="false">P297/100</f>
        <v>6.2</v>
      </c>
      <c r="R297" s="7" t="n">
        <v>9</v>
      </c>
      <c r="S297" s="7" t="n">
        <v>0</v>
      </c>
      <c r="T297" s="7" t="n">
        <v>0</v>
      </c>
      <c r="U297" s="7" t="n">
        <v>0</v>
      </c>
      <c r="V297" s="7" t="n">
        <v>0</v>
      </c>
      <c r="W297" s="7" t="n">
        <v>0</v>
      </c>
      <c r="X297" s="7" t="n">
        <v>1</v>
      </c>
      <c r="Y297" s="7" t="s">
        <v>834</v>
      </c>
      <c r="Z297" s="7" t="s">
        <v>835</v>
      </c>
      <c r="AA297" s="7" t="s">
        <v>836</v>
      </c>
      <c r="AB297" s="7" t="s">
        <v>837</v>
      </c>
      <c r="AC297" s="7" t="n">
        <v>0</v>
      </c>
      <c r="AD297" s="7" t="s">
        <v>838</v>
      </c>
      <c r="AE297" s="7" t="s">
        <v>836</v>
      </c>
    </row>
    <row r="298" customFormat="false" ht="12.8" hidden="false" customHeight="false" outlineLevel="0" collapsed="false">
      <c r="L298" s="7" t="n">
        <v>296</v>
      </c>
      <c r="M298" s="7" t="s">
        <v>908</v>
      </c>
      <c r="N298" s="7" t="s">
        <v>832</v>
      </c>
      <c r="O298" s="7" t="s">
        <v>833</v>
      </c>
      <c r="P298" s="7" t="n">
        <v>100</v>
      </c>
      <c r="Q298" s="93" t="n">
        <f aca="false">P298/100</f>
        <v>1</v>
      </c>
      <c r="R298" s="7" t="n">
        <v>2</v>
      </c>
      <c r="S298" s="7" t="n">
        <v>0</v>
      </c>
      <c r="T298" s="7" t="n">
        <v>0</v>
      </c>
      <c r="U298" s="7" t="n">
        <v>0</v>
      </c>
      <c r="V298" s="7" t="n">
        <v>0</v>
      </c>
      <c r="W298" s="7" t="n">
        <v>0</v>
      </c>
      <c r="X298" s="7" t="n">
        <v>1</v>
      </c>
      <c r="Y298" s="7" t="s">
        <v>834</v>
      </c>
      <c r="Z298" s="7" t="s">
        <v>835</v>
      </c>
      <c r="AA298" s="7" t="s">
        <v>836</v>
      </c>
      <c r="AB298" s="7" t="s">
        <v>837</v>
      </c>
      <c r="AC298" s="7" t="n">
        <v>0</v>
      </c>
      <c r="AD298" s="7" t="s">
        <v>838</v>
      </c>
      <c r="AE298" s="7" t="s">
        <v>836</v>
      </c>
    </row>
    <row r="299" customFormat="false" ht="12.8" hidden="false" customHeight="false" outlineLevel="0" collapsed="false">
      <c r="L299" s="7" t="n">
        <v>297</v>
      </c>
      <c r="M299" s="7" t="s">
        <v>910</v>
      </c>
      <c r="N299" s="7" t="s">
        <v>832</v>
      </c>
      <c r="O299" s="7" t="s">
        <v>833</v>
      </c>
      <c r="P299" s="7" t="n">
        <v>125</v>
      </c>
      <c r="Q299" s="93" t="n">
        <f aca="false">P299/100</f>
        <v>1.25</v>
      </c>
      <c r="R299" s="7" t="n">
        <v>2</v>
      </c>
      <c r="S299" s="7" t="n">
        <v>0</v>
      </c>
      <c r="T299" s="7" t="n">
        <v>0</v>
      </c>
      <c r="U299" s="7" t="n">
        <v>0</v>
      </c>
      <c r="V299" s="7" t="n">
        <v>0</v>
      </c>
      <c r="W299" s="7" t="n">
        <v>0</v>
      </c>
      <c r="X299" s="7" t="n">
        <v>1</v>
      </c>
      <c r="Y299" s="7" t="s">
        <v>834</v>
      </c>
      <c r="Z299" s="7" t="s">
        <v>835</v>
      </c>
      <c r="AA299" s="7" t="s">
        <v>836</v>
      </c>
      <c r="AB299" s="7" t="s">
        <v>837</v>
      </c>
      <c r="AC299" s="7" t="n">
        <v>0</v>
      </c>
      <c r="AD299" s="7" t="s">
        <v>838</v>
      </c>
      <c r="AE299" s="7" t="s">
        <v>836</v>
      </c>
    </row>
    <row r="300" customFormat="false" ht="12.8" hidden="false" customHeight="false" outlineLevel="0" collapsed="false">
      <c r="L300" s="7" t="n">
        <v>298</v>
      </c>
      <c r="M300" s="7" t="s">
        <v>1153</v>
      </c>
      <c r="N300" s="7" t="s">
        <v>832</v>
      </c>
      <c r="O300" s="7" t="s">
        <v>833</v>
      </c>
      <c r="P300" s="7" t="n">
        <v>500</v>
      </c>
      <c r="Q300" s="93" t="n">
        <f aca="false">P300/100</f>
        <v>5</v>
      </c>
      <c r="R300" s="7" t="n">
        <v>19</v>
      </c>
      <c r="S300" s="7" t="n">
        <v>0</v>
      </c>
      <c r="T300" s="7" t="n">
        <v>0</v>
      </c>
      <c r="U300" s="7" t="n">
        <v>0</v>
      </c>
      <c r="V300" s="7" t="n">
        <v>0</v>
      </c>
      <c r="W300" s="7" t="n">
        <v>0</v>
      </c>
      <c r="X300" s="7" t="n">
        <v>1</v>
      </c>
      <c r="Y300" s="7" t="s">
        <v>834</v>
      </c>
      <c r="Z300" s="7" t="s">
        <v>835</v>
      </c>
      <c r="AA300" s="7" t="s">
        <v>836</v>
      </c>
      <c r="AB300" s="7" t="s">
        <v>837</v>
      </c>
      <c r="AC300" s="7" t="n">
        <v>0</v>
      </c>
      <c r="AD300" s="7" t="s">
        <v>838</v>
      </c>
      <c r="AE300" s="7" t="s">
        <v>836</v>
      </c>
    </row>
    <row r="301" customFormat="false" ht="12.8" hidden="false" customHeight="false" outlineLevel="0" collapsed="false">
      <c r="L301" s="7" t="n">
        <v>299</v>
      </c>
      <c r="M301" s="7" t="s">
        <v>1154</v>
      </c>
      <c r="N301" s="7" t="s">
        <v>832</v>
      </c>
      <c r="O301" s="7" t="s">
        <v>833</v>
      </c>
      <c r="P301" s="7" t="n">
        <v>500</v>
      </c>
      <c r="Q301" s="93" t="n">
        <f aca="false">P301/100</f>
        <v>5</v>
      </c>
      <c r="R301" s="7" t="n">
        <v>9</v>
      </c>
      <c r="S301" s="7" t="n">
        <v>0</v>
      </c>
      <c r="T301" s="7" t="n">
        <v>0</v>
      </c>
      <c r="U301" s="7" t="n">
        <v>0</v>
      </c>
      <c r="V301" s="7" t="n">
        <v>0</v>
      </c>
      <c r="W301" s="7" t="n">
        <v>0</v>
      </c>
      <c r="X301" s="7" t="n">
        <v>1</v>
      </c>
      <c r="Y301" s="7" t="s">
        <v>834</v>
      </c>
      <c r="Z301" s="7" t="s">
        <v>835</v>
      </c>
      <c r="AA301" s="7" t="s">
        <v>836</v>
      </c>
      <c r="AB301" s="7" t="s">
        <v>837</v>
      </c>
      <c r="AC301" s="7" t="n">
        <v>0</v>
      </c>
      <c r="AD301" s="7" t="s">
        <v>838</v>
      </c>
      <c r="AE301" s="7" t="s">
        <v>836</v>
      </c>
    </row>
    <row r="302" customFormat="false" ht="12.8" hidden="false" customHeight="false" outlineLevel="0" collapsed="false">
      <c r="L302" s="7" t="n">
        <v>300</v>
      </c>
      <c r="M302" s="7" t="s">
        <v>897</v>
      </c>
      <c r="N302" s="7" t="s">
        <v>832</v>
      </c>
      <c r="O302" s="7" t="s">
        <v>833</v>
      </c>
      <c r="P302" s="7" t="n">
        <v>750</v>
      </c>
      <c r="Q302" s="93" t="n">
        <f aca="false">P302/100</f>
        <v>7.5</v>
      </c>
      <c r="R302" s="7" t="n">
        <v>3</v>
      </c>
      <c r="S302" s="7" t="n">
        <v>0</v>
      </c>
      <c r="T302" s="7" t="n">
        <v>0</v>
      </c>
      <c r="U302" s="7" t="n">
        <v>0</v>
      </c>
      <c r="V302" s="7" t="n">
        <v>0</v>
      </c>
      <c r="W302" s="7" t="n">
        <v>0</v>
      </c>
      <c r="X302" s="7" t="n">
        <v>1</v>
      </c>
      <c r="Y302" s="7" t="s">
        <v>834</v>
      </c>
      <c r="Z302" s="7" t="s">
        <v>835</v>
      </c>
      <c r="AA302" s="7" t="s">
        <v>836</v>
      </c>
      <c r="AB302" s="7" t="s">
        <v>837</v>
      </c>
      <c r="AC302" s="7" t="n">
        <v>0</v>
      </c>
      <c r="AD302" s="7" t="s">
        <v>838</v>
      </c>
      <c r="AE302" s="7" t="s">
        <v>836</v>
      </c>
    </row>
    <row r="303" customFormat="false" ht="12.8" hidden="false" customHeight="false" outlineLevel="0" collapsed="false">
      <c r="L303" s="7" t="n">
        <v>301</v>
      </c>
      <c r="M303" s="7" t="s">
        <v>1155</v>
      </c>
      <c r="N303" s="7" t="s">
        <v>832</v>
      </c>
      <c r="O303" s="7" t="s">
        <v>833</v>
      </c>
      <c r="P303" s="7" t="n">
        <v>100</v>
      </c>
      <c r="Q303" s="93" t="n">
        <f aca="false">P303/100</f>
        <v>1</v>
      </c>
      <c r="R303" s="7" t="n">
        <v>6</v>
      </c>
      <c r="S303" s="7" t="n">
        <v>0</v>
      </c>
      <c r="T303" s="7" t="n">
        <v>0</v>
      </c>
      <c r="U303" s="7" t="n">
        <v>0</v>
      </c>
      <c r="V303" s="7" t="n">
        <v>0</v>
      </c>
      <c r="W303" s="7" t="n">
        <v>0</v>
      </c>
      <c r="X303" s="7" t="n">
        <v>1</v>
      </c>
      <c r="Y303" s="7" t="s">
        <v>834</v>
      </c>
      <c r="Z303" s="7" t="s">
        <v>835</v>
      </c>
      <c r="AA303" s="7" t="s">
        <v>836</v>
      </c>
      <c r="AB303" s="7" t="s">
        <v>837</v>
      </c>
      <c r="AC303" s="7" t="n">
        <v>0</v>
      </c>
      <c r="AD303" s="7" t="s">
        <v>838</v>
      </c>
      <c r="AE303" s="7" t="s">
        <v>836</v>
      </c>
    </row>
    <row r="304" customFormat="false" ht="12.8" hidden="false" customHeight="false" outlineLevel="0" collapsed="false">
      <c r="L304" s="7" t="n">
        <v>302</v>
      </c>
      <c r="M304" s="7" t="s">
        <v>1156</v>
      </c>
      <c r="N304" s="7" t="s">
        <v>832</v>
      </c>
      <c r="O304" s="7" t="s">
        <v>833</v>
      </c>
      <c r="P304" s="7" t="n">
        <v>300</v>
      </c>
      <c r="Q304" s="93" t="n">
        <f aca="false">P304/100</f>
        <v>3</v>
      </c>
      <c r="R304" s="7" t="n">
        <v>9</v>
      </c>
      <c r="S304" s="7" t="n">
        <v>0</v>
      </c>
      <c r="T304" s="7" t="n">
        <v>0</v>
      </c>
      <c r="U304" s="7" t="n">
        <v>0</v>
      </c>
      <c r="V304" s="7" t="n">
        <v>0</v>
      </c>
      <c r="W304" s="7" t="n">
        <v>0</v>
      </c>
      <c r="X304" s="7" t="n">
        <v>1</v>
      </c>
      <c r="Y304" s="7" t="s">
        <v>834</v>
      </c>
      <c r="Z304" s="7" t="s">
        <v>835</v>
      </c>
      <c r="AA304" s="7" t="s">
        <v>836</v>
      </c>
      <c r="AB304" s="7" t="s">
        <v>837</v>
      </c>
      <c r="AC304" s="7" t="n">
        <v>0</v>
      </c>
      <c r="AD304" s="7" t="s">
        <v>838</v>
      </c>
      <c r="AE304" s="7" t="s">
        <v>836</v>
      </c>
    </row>
    <row r="305" customFormat="false" ht="12.8" hidden="false" customHeight="false" outlineLevel="0" collapsed="false">
      <c r="L305" s="7" t="n">
        <v>303</v>
      </c>
      <c r="M305" s="7" t="s">
        <v>1157</v>
      </c>
      <c r="N305" s="7" t="s">
        <v>832</v>
      </c>
      <c r="O305" s="7" t="s">
        <v>833</v>
      </c>
      <c r="P305" s="7" t="n">
        <v>360</v>
      </c>
      <c r="Q305" s="93" t="n">
        <f aca="false">P305/100</f>
        <v>3.6</v>
      </c>
      <c r="R305" s="7" t="n">
        <v>9</v>
      </c>
      <c r="S305" s="7" t="n">
        <v>0</v>
      </c>
      <c r="T305" s="7" t="n">
        <v>0</v>
      </c>
      <c r="U305" s="7" t="n">
        <v>0</v>
      </c>
      <c r="V305" s="7" t="n">
        <v>0</v>
      </c>
      <c r="W305" s="7" t="n">
        <v>0</v>
      </c>
      <c r="X305" s="7" t="n">
        <v>1</v>
      </c>
      <c r="Y305" s="7" t="s">
        <v>834</v>
      </c>
      <c r="Z305" s="7" t="s">
        <v>835</v>
      </c>
      <c r="AA305" s="7" t="s">
        <v>836</v>
      </c>
      <c r="AB305" s="7" t="s">
        <v>837</v>
      </c>
      <c r="AC305" s="7" t="n">
        <v>0</v>
      </c>
      <c r="AD305" s="7" t="s">
        <v>838</v>
      </c>
      <c r="AE305" s="7" t="s">
        <v>836</v>
      </c>
    </row>
    <row r="306" customFormat="false" ht="12.8" hidden="false" customHeight="false" outlineLevel="0" collapsed="false">
      <c r="L306" s="7" t="n">
        <v>304</v>
      </c>
      <c r="M306" s="7" t="s">
        <v>1158</v>
      </c>
      <c r="N306" s="7" t="s">
        <v>832</v>
      </c>
      <c r="O306" s="7" t="s">
        <v>862</v>
      </c>
      <c r="P306" s="7" t="n">
        <v>210</v>
      </c>
      <c r="Q306" s="93" t="n">
        <f aca="false">P306/100</f>
        <v>2.1</v>
      </c>
      <c r="R306" s="7" t="n">
        <v>36</v>
      </c>
      <c r="S306" s="7" t="n">
        <v>0</v>
      </c>
      <c r="T306" s="7" t="n">
        <v>0</v>
      </c>
      <c r="U306" s="7" t="n">
        <v>0</v>
      </c>
      <c r="V306" s="7" t="n">
        <v>0</v>
      </c>
      <c r="W306" s="7" t="n">
        <v>0</v>
      </c>
      <c r="X306" s="7" t="n">
        <v>1</v>
      </c>
      <c r="Y306" s="7" t="s">
        <v>834</v>
      </c>
      <c r="Z306" s="7" t="s">
        <v>835</v>
      </c>
      <c r="AA306" s="7" t="s">
        <v>836</v>
      </c>
      <c r="AB306" s="7" t="s">
        <v>837</v>
      </c>
      <c r="AC306" s="7" t="n">
        <v>0</v>
      </c>
      <c r="AD306" s="7" t="s">
        <v>838</v>
      </c>
      <c r="AE306" s="7" t="s">
        <v>836</v>
      </c>
    </row>
    <row r="307" customFormat="false" ht="12.8" hidden="false" customHeight="false" outlineLevel="0" collapsed="false">
      <c r="L307" s="7" t="n">
        <v>305</v>
      </c>
      <c r="M307" s="7" t="s">
        <v>1159</v>
      </c>
      <c r="N307" s="7" t="s">
        <v>832</v>
      </c>
      <c r="O307" s="7" t="s">
        <v>833</v>
      </c>
      <c r="P307" s="7" t="n">
        <v>150</v>
      </c>
      <c r="Q307" s="93" t="n">
        <f aca="false">P307/100</f>
        <v>1.5</v>
      </c>
      <c r="R307" s="7" t="n">
        <v>9</v>
      </c>
      <c r="S307" s="7" t="n">
        <v>0</v>
      </c>
      <c r="T307" s="7" t="n">
        <v>0</v>
      </c>
      <c r="U307" s="7" t="n">
        <v>0</v>
      </c>
      <c r="V307" s="7" t="n">
        <v>0</v>
      </c>
      <c r="W307" s="7" t="n">
        <v>0</v>
      </c>
      <c r="X307" s="7" t="n">
        <v>1</v>
      </c>
      <c r="Y307" s="7" t="s">
        <v>834</v>
      </c>
      <c r="Z307" s="7" t="s">
        <v>835</v>
      </c>
      <c r="AA307" s="7" t="s">
        <v>836</v>
      </c>
      <c r="AB307" s="7" t="s">
        <v>837</v>
      </c>
      <c r="AC307" s="7" t="n">
        <v>0</v>
      </c>
      <c r="AD307" s="7" t="s">
        <v>838</v>
      </c>
      <c r="AE307" s="7" t="s">
        <v>836</v>
      </c>
    </row>
    <row r="308" customFormat="false" ht="12.8" hidden="false" customHeight="false" outlineLevel="0" collapsed="false">
      <c r="L308" s="7" t="n">
        <v>306</v>
      </c>
      <c r="M308" s="7" t="s">
        <v>1160</v>
      </c>
      <c r="N308" s="7" t="s">
        <v>832</v>
      </c>
      <c r="O308" s="7" t="s">
        <v>833</v>
      </c>
      <c r="P308" s="7" t="n">
        <v>380</v>
      </c>
      <c r="Q308" s="93" t="n">
        <f aca="false">P308/100</f>
        <v>3.8</v>
      </c>
      <c r="R308" s="7" t="n">
        <v>9</v>
      </c>
      <c r="S308" s="7" t="n">
        <v>0</v>
      </c>
      <c r="T308" s="7" t="n">
        <v>0</v>
      </c>
      <c r="U308" s="7" t="n">
        <v>0</v>
      </c>
      <c r="V308" s="7" t="n">
        <v>0</v>
      </c>
      <c r="W308" s="7" t="n">
        <v>0</v>
      </c>
      <c r="X308" s="7" t="n">
        <v>1</v>
      </c>
      <c r="Y308" s="7" t="s">
        <v>834</v>
      </c>
      <c r="Z308" s="7" t="s">
        <v>835</v>
      </c>
      <c r="AA308" s="7" t="s">
        <v>836</v>
      </c>
      <c r="AB308" s="7" t="s">
        <v>837</v>
      </c>
      <c r="AC308" s="7" t="n">
        <v>0</v>
      </c>
      <c r="AD308" s="7" t="s">
        <v>838</v>
      </c>
      <c r="AE308" s="7" t="s">
        <v>836</v>
      </c>
    </row>
    <row r="309" customFormat="false" ht="12.8" hidden="false" customHeight="false" outlineLevel="0" collapsed="false">
      <c r="L309" s="7" t="n">
        <v>307</v>
      </c>
      <c r="M309" s="7" t="s">
        <v>1161</v>
      </c>
      <c r="N309" s="7" t="s">
        <v>832</v>
      </c>
      <c r="O309" s="7" t="s">
        <v>833</v>
      </c>
      <c r="P309" s="7" t="n">
        <v>850</v>
      </c>
      <c r="Q309" s="93" t="n">
        <f aca="false">P309/100</f>
        <v>8.5</v>
      </c>
      <c r="R309" s="7" t="n">
        <v>9</v>
      </c>
      <c r="S309" s="7" t="n">
        <v>0</v>
      </c>
      <c r="T309" s="7" t="n">
        <v>0</v>
      </c>
      <c r="U309" s="7" t="n">
        <v>0</v>
      </c>
      <c r="V309" s="7" t="n">
        <v>0</v>
      </c>
      <c r="W309" s="7" t="n">
        <v>0</v>
      </c>
      <c r="X309" s="7" t="n">
        <v>1</v>
      </c>
      <c r="Y309" s="7" t="s">
        <v>834</v>
      </c>
      <c r="Z309" s="7" t="s">
        <v>835</v>
      </c>
      <c r="AA309" s="7" t="s">
        <v>836</v>
      </c>
      <c r="AB309" s="7" t="s">
        <v>837</v>
      </c>
      <c r="AC309" s="7" t="n">
        <v>0</v>
      </c>
      <c r="AD309" s="7" t="s">
        <v>838</v>
      </c>
      <c r="AE309" s="7" t="s">
        <v>836</v>
      </c>
    </row>
    <row r="310" customFormat="false" ht="12.8" hidden="false" customHeight="false" outlineLevel="0" collapsed="false">
      <c r="L310" s="7" t="n">
        <v>308</v>
      </c>
      <c r="M310" s="7" t="s">
        <v>1162</v>
      </c>
      <c r="N310" s="7" t="s">
        <v>832</v>
      </c>
      <c r="O310" s="7" t="s">
        <v>833</v>
      </c>
      <c r="P310" s="7" t="n">
        <v>350</v>
      </c>
      <c r="Q310" s="93" t="n">
        <f aca="false">P310/100</f>
        <v>3.5</v>
      </c>
      <c r="R310" s="7" t="n">
        <v>9</v>
      </c>
      <c r="S310" s="7" t="n">
        <v>0</v>
      </c>
      <c r="T310" s="7" t="n">
        <v>0</v>
      </c>
      <c r="U310" s="7" t="n">
        <v>0</v>
      </c>
      <c r="V310" s="7" t="n">
        <v>0</v>
      </c>
      <c r="W310" s="7" t="n">
        <v>0</v>
      </c>
      <c r="X310" s="7" t="n">
        <v>1</v>
      </c>
      <c r="Y310" s="7" t="s">
        <v>834</v>
      </c>
      <c r="Z310" s="7" t="s">
        <v>835</v>
      </c>
      <c r="AA310" s="7" t="s">
        <v>836</v>
      </c>
      <c r="AB310" s="7" t="s">
        <v>837</v>
      </c>
      <c r="AC310" s="7" t="n">
        <v>0</v>
      </c>
      <c r="AD310" s="7" t="s">
        <v>838</v>
      </c>
      <c r="AE310" s="7" t="s">
        <v>836</v>
      </c>
    </row>
    <row r="311" customFormat="false" ht="12.8" hidden="false" customHeight="false" outlineLevel="0" collapsed="false">
      <c r="L311" s="7" t="n">
        <v>309</v>
      </c>
      <c r="M311" s="7" t="s">
        <v>1163</v>
      </c>
      <c r="N311" s="7" t="s">
        <v>832</v>
      </c>
      <c r="O311" s="7" t="s">
        <v>862</v>
      </c>
      <c r="P311" s="7" t="n">
        <v>2250</v>
      </c>
      <c r="Q311" s="93" t="n">
        <f aca="false">P311/100</f>
        <v>22.5</v>
      </c>
      <c r="R311" s="7" t="n">
        <v>9</v>
      </c>
      <c r="S311" s="7" t="n">
        <v>0</v>
      </c>
      <c r="T311" s="7" t="n">
        <v>0</v>
      </c>
      <c r="U311" s="7" t="n">
        <v>0</v>
      </c>
      <c r="V311" s="7" t="n">
        <v>0</v>
      </c>
      <c r="W311" s="7" t="n">
        <v>0</v>
      </c>
      <c r="X311" s="7" t="n">
        <v>1</v>
      </c>
      <c r="Y311" s="7" t="s">
        <v>834</v>
      </c>
      <c r="Z311" s="7" t="s">
        <v>835</v>
      </c>
      <c r="AA311" s="7" t="s">
        <v>836</v>
      </c>
      <c r="AB311" s="7" t="s">
        <v>837</v>
      </c>
      <c r="AC311" s="7" t="n">
        <v>0</v>
      </c>
      <c r="AD311" s="7" t="s">
        <v>838</v>
      </c>
      <c r="AE311" s="7" t="s">
        <v>836</v>
      </c>
    </row>
    <row r="312" customFormat="false" ht="12.8" hidden="false" customHeight="false" outlineLevel="0" collapsed="false">
      <c r="L312" s="7" t="n">
        <v>310</v>
      </c>
      <c r="M312" s="7" t="s">
        <v>1164</v>
      </c>
      <c r="N312" s="7" t="s">
        <v>832</v>
      </c>
      <c r="O312" s="7" t="s">
        <v>833</v>
      </c>
      <c r="P312" s="7" t="n">
        <v>1000</v>
      </c>
      <c r="Q312" s="93" t="n">
        <f aca="false">P312/100</f>
        <v>10</v>
      </c>
      <c r="R312" s="7" t="n">
        <v>9</v>
      </c>
      <c r="S312" s="7" t="n">
        <v>0</v>
      </c>
      <c r="T312" s="7" t="n">
        <v>0</v>
      </c>
      <c r="U312" s="7" t="n">
        <v>0</v>
      </c>
      <c r="V312" s="7" t="n">
        <v>0</v>
      </c>
      <c r="W312" s="7" t="n">
        <v>0</v>
      </c>
      <c r="X312" s="7" t="n">
        <v>3</v>
      </c>
      <c r="Y312" s="7" t="s">
        <v>834</v>
      </c>
      <c r="Z312" s="7" t="s">
        <v>835</v>
      </c>
      <c r="AA312" s="7" t="s">
        <v>836</v>
      </c>
      <c r="AB312" s="7" t="s">
        <v>837</v>
      </c>
      <c r="AC312" s="7" t="n">
        <v>0</v>
      </c>
      <c r="AD312" s="7" t="s">
        <v>838</v>
      </c>
      <c r="AE312" s="7" t="s">
        <v>836</v>
      </c>
    </row>
    <row r="313" customFormat="false" ht="12.8" hidden="false" customHeight="false" outlineLevel="0" collapsed="false">
      <c r="L313" s="7" t="n">
        <v>311</v>
      </c>
      <c r="M313" s="7" t="s">
        <v>1165</v>
      </c>
      <c r="N313" s="7" t="s">
        <v>832</v>
      </c>
      <c r="O313" s="7" t="s">
        <v>862</v>
      </c>
      <c r="P313" s="7" t="n">
        <v>285</v>
      </c>
      <c r="Q313" s="93" t="n">
        <f aca="false">P313/100</f>
        <v>2.85</v>
      </c>
      <c r="R313" s="7" t="n">
        <v>9</v>
      </c>
      <c r="S313" s="7" t="n">
        <v>0</v>
      </c>
      <c r="T313" s="7" t="n">
        <v>0</v>
      </c>
      <c r="U313" s="7" t="n">
        <v>0</v>
      </c>
      <c r="V313" s="7" t="n">
        <v>0</v>
      </c>
      <c r="W313" s="7" t="n">
        <v>0</v>
      </c>
      <c r="X313" s="7" t="n">
        <v>1</v>
      </c>
      <c r="Y313" s="7" t="s">
        <v>834</v>
      </c>
      <c r="Z313" s="7" t="s">
        <v>835</v>
      </c>
      <c r="AA313" s="7" t="s">
        <v>836</v>
      </c>
      <c r="AB313" s="7" t="s">
        <v>837</v>
      </c>
      <c r="AC313" s="7" t="n">
        <v>0</v>
      </c>
      <c r="AD313" s="7" t="s">
        <v>838</v>
      </c>
      <c r="AE313" s="7" t="s">
        <v>836</v>
      </c>
    </row>
    <row r="314" customFormat="false" ht="12.8" hidden="false" customHeight="false" outlineLevel="0" collapsed="false">
      <c r="L314" s="7" t="n">
        <v>312</v>
      </c>
      <c r="M314" s="7" t="s">
        <v>1166</v>
      </c>
      <c r="N314" s="7" t="s">
        <v>832</v>
      </c>
      <c r="O314" s="7" t="s">
        <v>833</v>
      </c>
      <c r="P314" s="7" t="n">
        <v>500</v>
      </c>
      <c r="Q314" s="93" t="n">
        <f aca="false">P314/100</f>
        <v>5</v>
      </c>
      <c r="R314" s="7" t="n">
        <v>9</v>
      </c>
      <c r="S314" s="7" t="n">
        <v>0</v>
      </c>
      <c r="T314" s="7" t="n">
        <v>0</v>
      </c>
      <c r="U314" s="7" t="n">
        <v>0</v>
      </c>
      <c r="V314" s="7" t="n">
        <v>0</v>
      </c>
      <c r="W314" s="7" t="n">
        <v>0</v>
      </c>
      <c r="X314" s="7" t="n">
        <v>1</v>
      </c>
      <c r="Y314" s="7" t="s">
        <v>834</v>
      </c>
      <c r="Z314" s="7" t="s">
        <v>835</v>
      </c>
      <c r="AA314" s="7" t="s">
        <v>836</v>
      </c>
      <c r="AB314" s="7" t="s">
        <v>837</v>
      </c>
      <c r="AC314" s="7" t="n">
        <v>0</v>
      </c>
      <c r="AD314" s="7" t="s">
        <v>838</v>
      </c>
      <c r="AE314" s="7" t="s">
        <v>836</v>
      </c>
    </row>
    <row r="315" customFormat="false" ht="12.8" hidden="false" customHeight="false" outlineLevel="0" collapsed="false">
      <c r="L315" s="7" t="n">
        <v>313</v>
      </c>
      <c r="M315" s="7" t="s">
        <v>1167</v>
      </c>
      <c r="N315" s="7" t="s">
        <v>832</v>
      </c>
      <c r="O315" s="7" t="s">
        <v>833</v>
      </c>
      <c r="P315" s="7" t="n">
        <v>580</v>
      </c>
      <c r="Q315" s="93" t="n">
        <f aca="false">P315/100</f>
        <v>5.8</v>
      </c>
      <c r="R315" s="7" t="n">
        <v>9</v>
      </c>
      <c r="S315" s="7" t="n">
        <v>0</v>
      </c>
      <c r="T315" s="7" t="n">
        <v>0</v>
      </c>
      <c r="U315" s="7" t="n">
        <v>0</v>
      </c>
      <c r="V315" s="7" t="n">
        <v>0</v>
      </c>
      <c r="W315" s="7" t="n">
        <v>0</v>
      </c>
      <c r="X315" s="7" t="n">
        <v>1</v>
      </c>
      <c r="Y315" s="7" t="s">
        <v>834</v>
      </c>
      <c r="Z315" s="7" t="s">
        <v>835</v>
      </c>
      <c r="AA315" s="7" t="s">
        <v>836</v>
      </c>
      <c r="AB315" s="7" t="s">
        <v>837</v>
      </c>
      <c r="AC315" s="7" t="n">
        <v>0</v>
      </c>
      <c r="AD315" s="7" t="s">
        <v>838</v>
      </c>
      <c r="AE315" s="7" t="s">
        <v>836</v>
      </c>
    </row>
    <row r="316" customFormat="false" ht="12.8" hidden="false" customHeight="false" outlineLevel="0" collapsed="false">
      <c r="L316" s="7" t="n">
        <v>314</v>
      </c>
      <c r="M316" s="7" t="s">
        <v>1168</v>
      </c>
      <c r="N316" s="7" t="s">
        <v>832</v>
      </c>
      <c r="O316" s="7" t="s">
        <v>833</v>
      </c>
      <c r="P316" s="7" t="n">
        <v>500</v>
      </c>
      <c r="Q316" s="93" t="n">
        <f aca="false">P316/100</f>
        <v>5</v>
      </c>
      <c r="R316" s="7" t="n">
        <v>9</v>
      </c>
      <c r="S316" s="7" t="n">
        <v>0</v>
      </c>
      <c r="T316" s="7" t="n">
        <v>0</v>
      </c>
      <c r="U316" s="7" t="n">
        <v>0</v>
      </c>
      <c r="V316" s="7" t="n">
        <v>0</v>
      </c>
      <c r="W316" s="7" t="n">
        <v>0</v>
      </c>
      <c r="X316" s="7" t="n">
        <v>1</v>
      </c>
      <c r="Y316" s="7" t="s">
        <v>834</v>
      </c>
      <c r="Z316" s="7" t="s">
        <v>835</v>
      </c>
      <c r="AA316" s="7" t="s">
        <v>836</v>
      </c>
      <c r="AB316" s="7" t="s">
        <v>837</v>
      </c>
      <c r="AC316" s="7" t="n">
        <v>0</v>
      </c>
      <c r="AD316" s="7" t="s">
        <v>838</v>
      </c>
      <c r="AE316" s="7" t="s">
        <v>836</v>
      </c>
    </row>
    <row r="317" customFormat="false" ht="12.8" hidden="false" customHeight="false" outlineLevel="0" collapsed="false">
      <c r="L317" s="7" t="n">
        <v>315</v>
      </c>
      <c r="M317" s="7" t="s">
        <v>1169</v>
      </c>
      <c r="N317" s="7" t="s">
        <v>832</v>
      </c>
      <c r="O317" s="7" t="s">
        <v>833</v>
      </c>
      <c r="P317" s="7" t="n">
        <v>620</v>
      </c>
      <c r="Q317" s="93" t="n">
        <f aca="false">P317/100</f>
        <v>6.2</v>
      </c>
      <c r="R317" s="7" t="n">
        <v>9</v>
      </c>
      <c r="S317" s="7" t="n">
        <v>0</v>
      </c>
      <c r="T317" s="7" t="n">
        <v>0</v>
      </c>
      <c r="U317" s="7" t="n">
        <v>0</v>
      </c>
      <c r="V317" s="7" t="n">
        <v>0</v>
      </c>
      <c r="W317" s="7" t="n">
        <v>0</v>
      </c>
      <c r="X317" s="7" t="n">
        <v>1</v>
      </c>
      <c r="Y317" s="7" t="s">
        <v>834</v>
      </c>
      <c r="Z317" s="7" t="s">
        <v>835</v>
      </c>
      <c r="AA317" s="7" t="s">
        <v>836</v>
      </c>
      <c r="AB317" s="7" t="s">
        <v>837</v>
      </c>
      <c r="AC317" s="7" t="n">
        <v>0</v>
      </c>
      <c r="AD317" s="7" t="s">
        <v>838</v>
      </c>
      <c r="AE317" s="7" t="s">
        <v>836</v>
      </c>
    </row>
    <row r="318" customFormat="false" ht="12.8" hidden="false" customHeight="false" outlineLevel="0" collapsed="false">
      <c r="L318" s="7" t="n">
        <v>316</v>
      </c>
      <c r="M318" s="7" t="s">
        <v>1170</v>
      </c>
      <c r="N318" s="7" t="s">
        <v>832</v>
      </c>
      <c r="O318" s="7" t="s">
        <v>833</v>
      </c>
      <c r="P318" s="7" t="n">
        <v>2800</v>
      </c>
      <c r="Q318" s="93" t="n">
        <f aca="false">P318/100</f>
        <v>28</v>
      </c>
      <c r="R318" s="7" t="n">
        <v>9</v>
      </c>
      <c r="S318" s="7" t="n">
        <v>0</v>
      </c>
      <c r="T318" s="7" t="n">
        <v>0</v>
      </c>
      <c r="U318" s="7" t="n">
        <v>0</v>
      </c>
      <c r="V318" s="7" t="n">
        <v>0</v>
      </c>
      <c r="W318" s="7" t="n">
        <v>0</v>
      </c>
      <c r="X318" s="7" t="n">
        <v>1</v>
      </c>
      <c r="Y318" s="7" t="s">
        <v>834</v>
      </c>
      <c r="Z318" s="7" t="s">
        <v>835</v>
      </c>
      <c r="AA318" s="7" t="s">
        <v>836</v>
      </c>
      <c r="AB318" s="7" t="s">
        <v>837</v>
      </c>
      <c r="AC318" s="7" t="n">
        <v>0</v>
      </c>
      <c r="AD318" s="7" t="s">
        <v>838</v>
      </c>
      <c r="AE318" s="7" t="s">
        <v>836</v>
      </c>
    </row>
    <row r="319" customFormat="false" ht="12.8" hidden="false" customHeight="false" outlineLevel="0" collapsed="false">
      <c r="L319" s="7" t="n">
        <v>317</v>
      </c>
      <c r="M319" s="7" t="s">
        <v>1171</v>
      </c>
      <c r="N319" s="7" t="s">
        <v>832</v>
      </c>
      <c r="O319" s="7" t="s">
        <v>862</v>
      </c>
      <c r="P319" s="7" t="n">
        <v>500</v>
      </c>
      <c r="Q319" s="93" t="n">
        <f aca="false">P319/100</f>
        <v>5</v>
      </c>
      <c r="R319" s="7" t="n">
        <v>9</v>
      </c>
      <c r="S319" s="7" t="n">
        <v>0</v>
      </c>
      <c r="T319" s="7" t="n">
        <v>0</v>
      </c>
      <c r="U319" s="7" t="n">
        <v>0</v>
      </c>
      <c r="V319" s="7" t="n">
        <v>0</v>
      </c>
      <c r="W319" s="7" t="n">
        <v>0</v>
      </c>
      <c r="X319" s="7" t="n">
        <v>1</v>
      </c>
      <c r="Y319" s="7" t="s">
        <v>834</v>
      </c>
      <c r="Z319" s="7" t="s">
        <v>835</v>
      </c>
      <c r="AA319" s="7" t="s">
        <v>836</v>
      </c>
      <c r="AB319" s="7" t="s">
        <v>837</v>
      </c>
      <c r="AC319" s="7" t="n">
        <v>0</v>
      </c>
      <c r="AD319" s="7" t="s">
        <v>838</v>
      </c>
      <c r="AE319" s="7" t="s">
        <v>836</v>
      </c>
    </row>
    <row r="320" customFormat="false" ht="12.8" hidden="false" customHeight="false" outlineLevel="0" collapsed="false">
      <c r="L320" s="7" t="n">
        <v>318</v>
      </c>
      <c r="M320" s="7" t="s">
        <v>1172</v>
      </c>
      <c r="N320" s="7" t="s">
        <v>832</v>
      </c>
      <c r="O320" s="7" t="s">
        <v>833</v>
      </c>
      <c r="P320" s="7" t="n">
        <v>150</v>
      </c>
      <c r="Q320" s="93" t="n">
        <f aca="false">P320/100</f>
        <v>1.5</v>
      </c>
      <c r="R320" s="7" t="n">
        <v>9</v>
      </c>
      <c r="S320" s="7" t="n">
        <v>0</v>
      </c>
      <c r="T320" s="7" t="n">
        <v>0</v>
      </c>
      <c r="U320" s="7" t="n">
        <v>0</v>
      </c>
      <c r="V320" s="7" t="n">
        <v>0</v>
      </c>
      <c r="W320" s="7" t="n">
        <v>0</v>
      </c>
      <c r="X320" s="7" t="n">
        <v>1</v>
      </c>
      <c r="Y320" s="7" t="s">
        <v>834</v>
      </c>
      <c r="Z320" s="7" t="s">
        <v>835</v>
      </c>
      <c r="AA320" s="7" t="s">
        <v>836</v>
      </c>
      <c r="AB320" s="7" t="s">
        <v>837</v>
      </c>
      <c r="AC320" s="7" t="n">
        <v>0</v>
      </c>
      <c r="AD320" s="7" t="s">
        <v>838</v>
      </c>
      <c r="AE320" s="7" t="s">
        <v>836</v>
      </c>
    </row>
    <row r="321" customFormat="false" ht="12.8" hidden="false" customHeight="false" outlineLevel="0" collapsed="false">
      <c r="L321" s="7" t="n">
        <v>319</v>
      </c>
      <c r="M321" s="7" t="s">
        <v>1173</v>
      </c>
      <c r="N321" s="7" t="s">
        <v>832</v>
      </c>
      <c r="O321" s="7" t="s">
        <v>833</v>
      </c>
      <c r="P321" s="7" t="n">
        <v>500</v>
      </c>
      <c r="Q321" s="93" t="n">
        <f aca="false">P321/100</f>
        <v>5</v>
      </c>
      <c r="R321" s="7" t="n">
        <v>9</v>
      </c>
      <c r="S321" s="7" t="n">
        <v>0</v>
      </c>
      <c r="T321" s="7" t="n">
        <v>0</v>
      </c>
      <c r="U321" s="7" t="n">
        <v>0</v>
      </c>
      <c r="V321" s="7" t="n">
        <v>0</v>
      </c>
      <c r="W321" s="7" t="n">
        <v>0</v>
      </c>
      <c r="X321" s="7" t="n">
        <v>1</v>
      </c>
      <c r="Y321" s="7" t="s">
        <v>834</v>
      </c>
      <c r="Z321" s="7" t="s">
        <v>835</v>
      </c>
      <c r="AA321" s="7" t="s">
        <v>836</v>
      </c>
      <c r="AB321" s="7" t="s">
        <v>837</v>
      </c>
      <c r="AC321" s="7" t="n">
        <v>0</v>
      </c>
      <c r="AD321" s="7" t="s">
        <v>838</v>
      </c>
      <c r="AE321" s="7" t="s">
        <v>836</v>
      </c>
    </row>
    <row r="322" customFormat="false" ht="12.8" hidden="false" customHeight="false" outlineLevel="0" collapsed="false">
      <c r="L322" s="7" t="n">
        <v>320</v>
      </c>
      <c r="M322" s="7" t="s">
        <v>1174</v>
      </c>
      <c r="N322" s="7" t="s">
        <v>832</v>
      </c>
      <c r="O322" s="7" t="s">
        <v>833</v>
      </c>
      <c r="P322" s="7" t="n">
        <v>500</v>
      </c>
      <c r="Q322" s="93" t="n">
        <f aca="false">P322/100</f>
        <v>5</v>
      </c>
      <c r="R322" s="7" t="n">
        <v>9</v>
      </c>
      <c r="S322" s="7" t="n">
        <v>0</v>
      </c>
      <c r="T322" s="7" t="n">
        <v>0</v>
      </c>
      <c r="U322" s="7" t="n">
        <v>0</v>
      </c>
      <c r="V322" s="7" t="n">
        <v>0</v>
      </c>
      <c r="W322" s="7" t="n">
        <v>0</v>
      </c>
      <c r="X322" s="7" t="n">
        <v>1</v>
      </c>
      <c r="Y322" s="7" t="s">
        <v>834</v>
      </c>
      <c r="Z322" s="7" t="s">
        <v>835</v>
      </c>
      <c r="AA322" s="7" t="s">
        <v>836</v>
      </c>
      <c r="AB322" s="7" t="s">
        <v>837</v>
      </c>
      <c r="AC322" s="7" t="n">
        <v>0</v>
      </c>
      <c r="AD322" s="7" t="s">
        <v>838</v>
      </c>
      <c r="AE322" s="7" t="s">
        <v>836</v>
      </c>
    </row>
    <row r="323" customFormat="false" ht="12.8" hidden="false" customHeight="false" outlineLevel="0" collapsed="false">
      <c r="L323" s="7" t="n">
        <v>321</v>
      </c>
      <c r="M323" s="7" t="s">
        <v>1175</v>
      </c>
      <c r="N323" s="7" t="s">
        <v>832</v>
      </c>
      <c r="O323" s="7" t="s">
        <v>862</v>
      </c>
      <c r="P323" s="7" t="n">
        <v>540</v>
      </c>
      <c r="Q323" s="93" t="n">
        <f aca="false">P323/100</f>
        <v>5.4</v>
      </c>
      <c r="R323" s="7" t="n">
        <v>19</v>
      </c>
      <c r="S323" s="7" t="n">
        <v>0</v>
      </c>
      <c r="T323" s="7" t="n">
        <v>0</v>
      </c>
      <c r="U323" s="7" t="n">
        <v>0</v>
      </c>
      <c r="V323" s="7" t="n">
        <v>0</v>
      </c>
      <c r="W323" s="7" t="n">
        <v>0</v>
      </c>
      <c r="X323" s="7" t="n">
        <v>1</v>
      </c>
      <c r="Y323" s="7" t="s">
        <v>834</v>
      </c>
      <c r="Z323" s="7" t="s">
        <v>835</v>
      </c>
      <c r="AA323" s="7" t="s">
        <v>836</v>
      </c>
      <c r="AB323" s="7" t="s">
        <v>837</v>
      </c>
      <c r="AC323" s="7" t="n">
        <v>0</v>
      </c>
      <c r="AD323" s="7" t="s">
        <v>838</v>
      </c>
      <c r="AE323" s="7" t="s">
        <v>836</v>
      </c>
    </row>
    <row r="324" customFormat="false" ht="12.8" hidden="false" customHeight="false" outlineLevel="0" collapsed="false">
      <c r="L324" s="7" t="n">
        <v>322</v>
      </c>
      <c r="M324" s="7" t="s">
        <v>1176</v>
      </c>
      <c r="N324" s="7" t="s">
        <v>832</v>
      </c>
      <c r="O324" s="7" t="s">
        <v>833</v>
      </c>
      <c r="P324" s="7" t="n">
        <v>150</v>
      </c>
      <c r="Q324" s="93" t="n">
        <f aca="false">P324/100</f>
        <v>1.5</v>
      </c>
      <c r="R324" s="7" t="n">
        <v>19</v>
      </c>
      <c r="S324" s="7" t="n">
        <v>0</v>
      </c>
      <c r="T324" s="7" t="n">
        <v>0</v>
      </c>
      <c r="U324" s="7" t="n">
        <v>0</v>
      </c>
      <c r="V324" s="7" t="n">
        <v>0</v>
      </c>
      <c r="W324" s="7" t="n">
        <v>0</v>
      </c>
      <c r="X324" s="7" t="n">
        <v>1</v>
      </c>
      <c r="Y324" s="7" t="s">
        <v>834</v>
      </c>
      <c r="Z324" s="7" t="s">
        <v>835</v>
      </c>
      <c r="AA324" s="7" t="s">
        <v>836</v>
      </c>
      <c r="AB324" s="7" t="s">
        <v>837</v>
      </c>
      <c r="AC324" s="7" t="n">
        <v>0</v>
      </c>
      <c r="AD324" s="7" t="s">
        <v>838</v>
      </c>
      <c r="AE324" s="7" t="s">
        <v>836</v>
      </c>
    </row>
    <row r="325" customFormat="false" ht="12.8" hidden="false" customHeight="false" outlineLevel="0" collapsed="false">
      <c r="L325" s="7" t="n">
        <v>323</v>
      </c>
      <c r="M325" s="7" t="s">
        <v>1177</v>
      </c>
      <c r="N325" s="7" t="s">
        <v>832</v>
      </c>
      <c r="O325" s="7" t="s">
        <v>862</v>
      </c>
      <c r="P325" s="7" t="n">
        <v>300</v>
      </c>
      <c r="Q325" s="93" t="n">
        <f aca="false">P325/100</f>
        <v>3</v>
      </c>
      <c r="R325" s="7" t="n">
        <v>19</v>
      </c>
      <c r="S325" s="7" t="n">
        <v>0</v>
      </c>
      <c r="T325" s="7" t="n">
        <v>0</v>
      </c>
      <c r="U325" s="7" t="n">
        <v>0</v>
      </c>
      <c r="V325" s="7" t="n">
        <v>0</v>
      </c>
      <c r="W325" s="7" t="n">
        <v>0</v>
      </c>
      <c r="X325" s="7" t="n">
        <v>1</v>
      </c>
      <c r="Y325" s="7" t="s">
        <v>834</v>
      </c>
      <c r="Z325" s="7" t="s">
        <v>835</v>
      </c>
      <c r="AA325" s="7" t="s">
        <v>836</v>
      </c>
      <c r="AB325" s="7" t="s">
        <v>837</v>
      </c>
      <c r="AC325" s="7" t="n">
        <v>0</v>
      </c>
      <c r="AD325" s="7" t="s">
        <v>838</v>
      </c>
      <c r="AE325" s="7" t="s">
        <v>836</v>
      </c>
    </row>
    <row r="326" customFormat="false" ht="12.8" hidden="false" customHeight="false" outlineLevel="0" collapsed="false">
      <c r="L326" s="7" t="n">
        <v>324</v>
      </c>
      <c r="M326" s="7" t="s">
        <v>1178</v>
      </c>
      <c r="N326" s="7" t="s">
        <v>832</v>
      </c>
      <c r="O326" s="7" t="s">
        <v>862</v>
      </c>
      <c r="P326" s="7" t="n">
        <v>260</v>
      </c>
      <c r="Q326" s="93" t="n">
        <f aca="false">P326/100</f>
        <v>2.6</v>
      </c>
      <c r="R326" s="7" t="n">
        <v>19</v>
      </c>
      <c r="S326" s="7" t="n">
        <v>0</v>
      </c>
      <c r="T326" s="7" t="n">
        <v>0</v>
      </c>
      <c r="U326" s="7" t="n">
        <v>0</v>
      </c>
      <c r="V326" s="7" t="n">
        <v>0</v>
      </c>
      <c r="W326" s="7" t="n">
        <v>0</v>
      </c>
      <c r="X326" s="7" t="n">
        <v>1</v>
      </c>
      <c r="Y326" s="7" t="s">
        <v>834</v>
      </c>
      <c r="Z326" s="7" t="s">
        <v>835</v>
      </c>
      <c r="AA326" s="7" t="s">
        <v>836</v>
      </c>
      <c r="AB326" s="7" t="s">
        <v>837</v>
      </c>
      <c r="AC326" s="7" t="n">
        <v>0</v>
      </c>
      <c r="AD326" s="7" t="s">
        <v>838</v>
      </c>
      <c r="AE326" s="7" t="s">
        <v>836</v>
      </c>
    </row>
    <row r="327" customFormat="false" ht="12.8" hidden="false" customHeight="false" outlineLevel="0" collapsed="false">
      <c r="L327" s="7" t="n">
        <v>325</v>
      </c>
      <c r="M327" s="7" t="s">
        <v>1179</v>
      </c>
      <c r="N327" s="7" t="s">
        <v>832</v>
      </c>
      <c r="O327" s="7" t="s">
        <v>862</v>
      </c>
      <c r="P327" s="7" t="n">
        <v>280</v>
      </c>
      <c r="Q327" s="93" t="n">
        <f aca="false">P327/100</f>
        <v>2.8</v>
      </c>
      <c r="R327" s="7" t="n">
        <v>19</v>
      </c>
      <c r="S327" s="7" t="n">
        <v>0</v>
      </c>
      <c r="T327" s="7" t="n">
        <v>0</v>
      </c>
      <c r="U327" s="7" t="n">
        <v>0</v>
      </c>
      <c r="V327" s="7" t="n">
        <v>0</v>
      </c>
      <c r="W327" s="7" t="n">
        <v>0</v>
      </c>
      <c r="X327" s="7" t="n">
        <v>1</v>
      </c>
      <c r="Y327" s="7" t="s">
        <v>834</v>
      </c>
      <c r="Z327" s="7" t="s">
        <v>835</v>
      </c>
      <c r="AA327" s="7" t="s">
        <v>836</v>
      </c>
      <c r="AB327" s="7" t="s">
        <v>837</v>
      </c>
      <c r="AC327" s="7" t="n">
        <v>0</v>
      </c>
      <c r="AD327" s="7" t="s">
        <v>838</v>
      </c>
      <c r="AE327" s="7" t="s">
        <v>836</v>
      </c>
    </row>
    <row r="328" customFormat="false" ht="12.8" hidden="false" customHeight="false" outlineLevel="0" collapsed="false">
      <c r="L328" s="7" t="n">
        <v>326</v>
      </c>
      <c r="M328" s="7" t="s">
        <v>1180</v>
      </c>
      <c r="N328" s="7" t="s">
        <v>832</v>
      </c>
      <c r="O328" s="7" t="s">
        <v>862</v>
      </c>
      <c r="P328" s="7" t="n">
        <v>380</v>
      </c>
      <c r="Q328" s="93" t="n">
        <f aca="false">P328/100</f>
        <v>3.8</v>
      </c>
      <c r="R328" s="7" t="n">
        <v>19</v>
      </c>
      <c r="S328" s="7" t="n">
        <v>0</v>
      </c>
      <c r="T328" s="7" t="n">
        <v>0</v>
      </c>
      <c r="U328" s="7" t="n">
        <v>0</v>
      </c>
      <c r="V328" s="7" t="n">
        <v>0</v>
      </c>
      <c r="W328" s="7" t="n">
        <v>0</v>
      </c>
      <c r="X328" s="7" t="n">
        <v>1</v>
      </c>
      <c r="Y328" s="7" t="s">
        <v>834</v>
      </c>
      <c r="Z328" s="7" t="s">
        <v>835</v>
      </c>
      <c r="AA328" s="7" t="s">
        <v>836</v>
      </c>
      <c r="AB328" s="7" t="s">
        <v>837</v>
      </c>
      <c r="AC328" s="7" t="n">
        <v>0</v>
      </c>
      <c r="AD328" s="7" t="s">
        <v>838</v>
      </c>
      <c r="AE328" s="7" t="s">
        <v>836</v>
      </c>
    </row>
    <row r="329" customFormat="false" ht="12.8" hidden="false" customHeight="false" outlineLevel="0" collapsed="false">
      <c r="L329" s="7" t="n">
        <v>327</v>
      </c>
      <c r="M329" s="7" t="s">
        <v>1181</v>
      </c>
      <c r="N329" s="7" t="s">
        <v>832</v>
      </c>
      <c r="O329" s="7" t="s">
        <v>862</v>
      </c>
      <c r="P329" s="7" t="n">
        <v>460</v>
      </c>
      <c r="Q329" s="93" t="n">
        <f aca="false">P329/100</f>
        <v>4.6</v>
      </c>
      <c r="R329" s="7" t="n">
        <v>19</v>
      </c>
      <c r="S329" s="7" t="n">
        <v>0</v>
      </c>
      <c r="T329" s="7" t="n">
        <v>0</v>
      </c>
      <c r="U329" s="7" t="n">
        <v>0</v>
      </c>
      <c r="V329" s="7" t="n">
        <v>0</v>
      </c>
      <c r="W329" s="7" t="n">
        <v>0</v>
      </c>
      <c r="X329" s="7" t="n">
        <v>1</v>
      </c>
      <c r="Y329" s="7" t="s">
        <v>834</v>
      </c>
      <c r="Z329" s="7" t="s">
        <v>835</v>
      </c>
      <c r="AA329" s="7" t="s">
        <v>836</v>
      </c>
      <c r="AB329" s="7" t="s">
        <v>837</v>
      </c>
      <c r="AC329" s="7" t="n">
        <v>0</v>
      </c>
      <c r="AD329" s="7" t="s">
        <v>838</v>
      </c>
      <c r="AE329" s="7" t="s">
        <v>836</v>
      </c>
    </row>
    <row r="330" customFormat="false" ht="12.8" hidden="false" customHeight="false" outlineLevel="0" collapsed="false">
      <c r="L330" s="7" t="n">
        <v>328</v>
      </c>
      <c r="M330" s="7" t="s">
        <v>1182</v>
      </c>
      <c r="N330" s="7" t="s">
        <v>832</v>
      </c>
      <c r="O330" s="7" t="s">
        <v>862</v>
      </c>
      <c r="P330" s="7" t="n">
        <v>280</v>
      </c>
      <c r="Q330" s="93" t="n">
        <f aca="false">P330/100</f>
        <v>2.8</v>
      </c>
      <c r="R330" s="7" t="n">
        <v>19</v>
      </c>
      <c r="S330" s="7" t="n">
        <v>0</v>
      </c>
      <c r="T330" s="7" t="n">
        <v>0</v>
      </c>
      <c r="U330" s="7" t="n">
        <v>0</v>
      </c>
      <c r="V330" s="7" t="n">
        <v>0</v>
      </c>
      <c r="W330" s="7" t="n">
        <v>0</v>
      </c>
      <c r="X330" s="7" t="n">
        <v>1</v>
      </c>
      <c r="Y330" s="7" t="s">
        <v>834</v>
      </c>
      <c r="Z330" s="7" t="s">
        <v>835</v>
      </c>
      <c r="AA330" s="7" t="s">
        <v>836</v>
      </c>
      <c r="AB330" s="7" t="s">
        <v>837</v>
      </c>
      <c r="AC330" s="7" t="n">
        <v>0</v>
      </c>
      <c r="AD330" s="7" t="s">
        <v>838</v>
      </c>
      <c r="AE330" s="7" t="s">
        <v>836</v>
      </c>
    </row>
    <row r="331" customFormat="false" ht="12.8" hidden="false" customHeight="false" outlineLevel="0" collapsed="false">
      <c r="L331" s="7" t="n">
        <v>329</v>
      </c>
      <c r="M331" s="7" t="s">
        <v>1183</v>
      </c>
      <c r="N331" s="7" t="s">
        <v>832</v>
      </c>
      <c r="O331" s="7" t="s">
        <v>862</v>
      </c>
      <c r="P331" s="7" t="n">
        <v>280</v>
      </c>
      <c r="Q331" s="93" t="n">
        <f aca="false">P331/100</f>
        <v>2.8</v>
      </c>
      <c r="R331" s="7" t="n">
        <v>19</v>
      </c>
      <c r="S331" s="7" t="n">
        <v>0</v>
      </c>
      <c r="T331" s="7" t="n">
        <v>0</v>
      </c>
      <c r="U331" s="7" t="n">
        <v>0</v>
      </c>
      <c r="V331" s="7" t="n">
        <v>0</v>
      </c>
      <c r="W331" s="7" t="n">
        <v>0</v>
      </c>
      <c r="X331" s="7" t="n">
        <v>1</v>
      </c>
      <c r="Y331" s="7" t="s">
        <v>834</v>
      </c>
      <c r="Z331" s="7" t="s">
        <v>835</v>
      </c>
      <c r="AA331" s="7" t="s">
        <v>836</v>
      </c>
      <c r="AB331" s="7" t="s">
        <v>837</v>
      </c>
      <c r="AC331" s="7" t="n">
        <v>0</v>
      </c>
      <c r="AD331" s="7" t="s">
        <v>838</v>
      </c>
      <c r="AE331" s="7" t="s">
        <v>836</v>
      </c>
    </row>
    <row r="332" customFormat="false" ht="12.8" hidden="false" customHeight="false" outlineLevel="0" collapsed="false">
      <c r="L332" s="7" t="n">
        <v>330</v>
      </c>
      <c r="M332" s="7" t="s">
        <v>1184</v>
      </c>
      <c r="N332" s="7" t="s">
        <v>832</v>
      </c>
      <c r="O332" s="7" t="s">
        <v>862</v>
      </c>
      <c r="P332" s="7" t="n">
        <v>2400</v>
      </c>
      <c r="Q332" s="93" t="n">
        <f aca="false">P332/100</f>
        <v>24</v>
      </c>
      <c r="R332" s="7" t="n">
        <v>19</v>
      </c>
      <c r="S332" s="7" t="n">
        <v>0</v>
      </c>
      <c r="T332" s="7" t="n">
        <v>0</v>
      </c>
      <c r="U332" s="7" t="n">
        <v>0</v>
      </c>
      <c r="V332" s="7" t="n">
        <v>0</v>
      </c>
      <c r="W332" s="7" t="n">
        <v>0</v>
      </c>
      <c r="X332" s="7" t="n">
        <v>1</v>
      </c>
      <c r="Y332" s="7" t="s">
        <v>834</v>
      </c>
      <c r="Z332" s="7" t="s">
        <v>835</v>
      </c>
      <c r="AA332" s="7" t="s">
        <v>836</v>
      </c>
      <c r="AB332" s="7" t="s">
        <v>837</v>
      </c>
      <c r="AC332" s="7" t="n">
        <v>0</v>
      </c>
      <c r="AD332" s="7" t="s">
        <v>838</v>
      </c>
      <c r="AE332" s="7" t="s">
        <v>836</v>
      </c>
    </row>
    <row r="333" customFormat="false" ht="12.8" hidden="false" customHeight="false" outlineLevel="0" collapsed="false">
      <c r="L333" s="7" t="n">
        <v>331</v>
      </c>
      <c r="M333" s="7" t="s">
        <v>1185</v>
      </c>
      <c r="N333" s="7" t="s">
        <v>832</v>
      </c>
      <c r="O333" s="7" t="s">
        <v>862</v>
      </c>
      <c r="P333" s="7" t="n">
        <v>580</v>
      </c>
      <c r="Q333" s="93" t="n">
        <f aca="false">P333/100</f>
        <v>5.8</v>
      </c>
      <c r="R333" s="7" t="n">
        <v>19</v>
      </c>
      <c r="S333" s="7" t="n">
        <v>0</v>
      </c>
      <c r="T333" s="7" t="n">
        <v>0</v>
      </c>
      <c r="U333" s="7" t="n">
        <v>0</v>
      </c>
      <c r="V333" s="7" t="n">
        <v>0</v>
      </c>
      <c r="W333" s="7" t="n">
        <v>0</v>
      </c>
      <c r="X333" s="7" t="n">
        <v>1</v>
      </c>
      <c r="Y333" s="7" t="s">
        <v>834</v>
      </c>
      <c r="Z333" s="7" t="s">
        <v>835</v>
      </c>
      <c r="AA333" s="7" t="s">
        <v>836</v>
      </c>
      <c r="AB333" s="7" t="s">
        <v>837</v>
      </c>
      <c r="AC333" s="7" t="n">
        <v>0</v>
      </c>
      <c r="AD333" s="7" t="s">
        <v>838</v>
      </c>
      <c r="AE333" s="7" t="s">
        <v>836</v>
      </c>
    </row>
    <row r="334" customFormat="false" ht="12.8" hidden="false" customHeight="false" outlineLevel="0" collapsed="false">
      <c r="L334" s="7" t="n">
        <v>332</v>
      </c>
      <c r="M334" s="7" t="s">
        <v>1186</v>
      </c>
      <c r="N334" s="7" t="s">
        <v>832</v>
      </c>
      <c r="O334" s="7" t="s">
        <v>862</v>
      </c>
      <c r="P334" s="7" t="n">
        <v>440</v>
      </c>
      <c r="Q334" s="93" t="n">
        <f aca="false">P334/100</f>
        <v>4.4</v>
      </c>
      <c r="R334" s="7" t="n">
        <v>19</v>
      </c>
      <c r="S334" s="7" t="n">
        <v>0</v>
      </c>
      <c r="T334" s="7" t="n">
        <v>0</v>
      </c>
      <c r="U334" s="7" t="n">
        <v>0</v>
      </c>
      <c r="V334" s="7" t="n">
        <v>0</v>
      </c>
      <c r="W334" s="7" t="n">
        <v>0</v>
      </c>
      <c r="X334" s="7" t="n">
        <v>1</v>
      </c>
      <c r="Y334" s="7" t="s">
        <v>834</v>
      </c>
      <c r="Z334" s="7" t="s">
        <v>835</v>
      </c>
      <c r="AA334" s="7" t="s">
        <v>836</v>
      </c>
      <c r="AB334" s="7" t="s">
        <v>837</v>
      </c>
      <c r="AC334" s="7" t="n">
        <v>0</v>
      </c>
      <c r="AD334" s="7" t="s">
        <v>838</v>
      </c>
      <c r="AE334" s="7" t="s">
        <v>836</v>
      </c>
    </row>
    <row r="335" customFormat="false" ht="12.8" hidden="false" customHeight="false" outlineLevel="0" collapsed="false">
      <c r="L335" s="7" t="n">
        <v>333</v>
      </c>
      <c r="M335" s="7" t="s">
        <v>1187</v>
      </c>
      <c r="N335" s="7" t="s">
        <v>832</v>
      </c>
      <c r="O335" s="7" t="s">
        <v>862</v>
      </c>
      <c r="P335" s="7" t="n">
        <v>1040</v>
      </c>
      <c r="Q335" s="93" t="n">
        <f aca="false">P335/100</f>
        <v>10.4</v>
      </c>
      <c r="R335" s="7" t="n">
        <v>19</v>
      </c>
      <c r="S335" s="7" t="n">
        <v>0</v>
      </c>
      <c r="T335" s="7" t="n">
        <v>0</v>
      </c>
      <c r="U335" s="7" t="n">
        <v>0</v>
      </c>
      <c r="V335" s="7" t="n">
        <v>0</v>
      </c>
      <c r="W335" s="7" t="n">
        <v>0</v>
      </c>
      <c r="X335" s="7" t="n">
        <v>1</v>
      </c>
      <c r="Y335" s="7" t="s">
        <v>834</v>
      </c>
      <c r="Z335" s="7" t="s">
        <v>835</v>
      </c>
      <c r="AA335" s="7" t="s">
        <v>836</v>
      </c>
      <c r="AB335" s="7" t="s">
        <v>837</v>
      </c>
      <c r="AC335" s="7" t="n">
        <v>0</v>
      </c>
      <c r="AD335" s="7" t="s">
        <v>838</v>
      </c>
      <c r="AE335" s="7" t="s">
        <v>836</v>
      </c>
    </row>
    <row r="336" customFormat="false" ht="12.8" hidden="false" customHeight="false" outlineLevel="0" collapsed="false">
      <c r="L336" s="7" t="n">
        <v>334</v>
      </c>
      <c r="M336" s="7" t="s">
        <v>1188</v>
      </c>
      <c r="N336" s="7" t="s">
        <v>832</v>
      </c>
      <c r="O336" s="7" t="s">
        <v>862</v>
      </c>
      <c r="P336" s="7" t="n">
        <v>1310</v>
      </c>
      <c r="Q336" s="93" t="n">
        <f aca="false">P336/100</f>
        <v>13.1</v>
      </c>
      <c r="R336" s="7" t="n">
        <v>19</v>
      </c>
      <c r="S336" s="7" t="n">
        <v>0</v>
      </c>
      <c r="T336" s="7" t="n">
        <v>0</v>
      </c>
      <c r="U336" s="7" t="n">
        <v>0</v>
      </c>
      <c r="V336" s="7" t="n">
        <v>0</v>
      </c>
      <c r="W336" s="7" t="n">
        <v>0</v>
      </c>
      <c r="X336" s="7" t="n">
        <v>1</v>
      </c>
      <c r="Y336" s="7" t="s">
        <v>834</v>
      </c>
      <c r="Z336" s="7" t="s">
        <v>835</v>
      </c>
      <c r="AA336" s="7" t="s">
        <v>836</v>
      </c>
      <c r="AB336" s="7" t="s">
        <v>837</v>
      </c>
      <c r="AC336" s="7" t="n">
        <v>0</v>
      </c>
      <c r="AD336" s="7" t="s">
        <v>838</v>
      </c>
      <c r="AE336" s="7" t="s">
        <v>836</v>
      </c>
    </row>
    <row r="337" customFormat="false" ht="12.8" hidden="false" customHeight="false" outlineLevel="0" collapsed="false">
      <c r="L337" s="7" t="n">
        <v>335</v>
      </c>
      <c r="M337" s="7" t="s">
        <v>1189</v>
      </c>
      <c r="N337" s="7" t="s">
        <v>832</v>
      </c>
      <c r="O337" s="7" t="s">
        <v>833</v>
      </c>
      <c r="P337" s="7" t="n">
        <v>50</v>
      </c>
      <c r="Q337" s="93" t="n">
        <f aca="false">P337/100</f>
        <v>0.5</v>
      </c>
      <c r="R337" s="7" t="n">
        <v>19</v>
      </c>
      <c r="S337" s="7" t="n">
        <v>0</v>
      </c>
      <c r="T337" s="7" t="n">
        <v>0</v>
      </c>
      <c r="U337" s="7" t="n">
        <v>0</v>
      </c>
      <c r="V337" s="7" t="n">
        <v>0</v>
      </c>
      <c r="W337" s="7" t="n">
        <v>0</v>
      </c>
      <c r="X337" s="7" t="n">
        <v>1</v>
      </c>
      <c r="Y337" s="7" t="s">
        <v>834</v>
      </c>
      <c r="Z337" s="7" t="s">
        <v>835</v>
      </c>
      <c r="AA337" s="7" t="s">
        <v>836</v>
      </c>
      <c r="AB337" s="7" t="s">
        <v>837</v>
      </c>
      <c r="AC337" s="7" t="n">
        <v>0</v>
      </c>
      <c r="AD337" s="7" t="s">
        <v>838</v>
      </c>
      <c r="AE337" s="7" t="s">
        <v>836</v>
      </c>
    </row>
    <row r="338" customFormat="false" ht="12.8" hidden="false" customHeight="false" outlineLevel="0" collapsed="false">
      <c r="J338" s="7"/>
      <c r="L338" s="7" t="n">
        <v>336</v>
      </c>
      <c r="M338" s="7" t="s">
        <v>1190</v>
      </c>
      <c r="N338" s="7" t="s">
        <v>832</v>
      </c>
      <c r="O338" s="7" t="s">
        <v>862</v>
      </c>
      <c r="P338" s="7" t="n">
        <v>320</v>
      </c>
      <c r="Q338" s="93" t="n">
        <f aca="false">P338/100</f>
        <v>3.2</v>
      </c>
      <c r="R338" s="7" t="n">
        <v>19</v>
      </c>
      <c r="S338" s="7" t="n">
        <v>0</v>
      </c>
      <c r="T338" s="7" t="n">
        <v>0</v>
      </c>
      <c r="U338" s="7" t="n">
        <v>0</v>
      </c>
      <c r="V338" s="7" t="n">
        <v>0</v>
      </c>
      <c r="W338" s="7" t="n">
        <v>0</v>
      </c>
      <c r="X338" s="7" t="n">
        <v>1</v>
      </c>
      <c r="Y338" s="7" t="s">
        <v>834</v>
      </c>
      <c r="Z338" s="7" t="s">
        <v>835</v>
      </c>
      <c r="AA338" s="7" t="s">
        <v>836</v>
      </c>
      <c r="AB338" s="7" t="s">
        <v>837</v>
      </c>
      <c r="AC338" s="7" t="n">
        <v>0</v>
      </c>
      <c r="AD338" s="7" t="s">
        <v>838</v>
      </c>
      <c r="AE338" s="7" t="s">
        <v>836</v>
      </c>
    </row>
    <row r="339" customFormat="false" ht="12.8" hidden="false" customHeight="false" outlineLevel="0" collapsed="false">
      <c r="L339" s="7" t="n">
        <v>337</v>
      </c>
      <c r="M339" s="7" t="s">
        <v>1191</v>
      </c>
      <c r="N339" s="7" t="s">
        <v>832</v>
      </c>
      <c r="O339" s="7" t="s">
        <v>862</v>
      </c>
      <c r="P339" s="7" t="n">
        <v>360</v>
      </c>
      <c r="Q339" s="93" t="n">
        <f aca="false">P339/100</f>
        <v>3.6</v>
      </c>
      <c r="R339" s="7" t="n">
        <v>19</v>
      </c>
      <c r="S339" s="7" t="n">
        <v>0</v>
      </c>
      <c r="T339" s="7" t="n">
        <v>0</v>
      </c>
      <c r="U339" s="7" t="n">
        <v>0</v>
      </c>
      <c r="V339" s="7" t="n">
        <v>0</v>
      </c>
      <c r="W339" s="7" t="n">
        <v>0</v>
      </c>
      <c r="X339" s="7" t="n">
        <v>1</v>
      </c>
      <c r="Y339" s="7" t="s">
        <v>834</v>
      </c>
      <c r="Z339" s="7" t="s">
        <v>835</v>
      </c>
      <c r="AA339" s="7" t="s">
        <v>836</v>
      </c>
      <c r="AB339" s="7" t="s">
        <v>837</v>
      </c>
      <c r="AC339" s="7" t="n">
        <v>0</v>
      </c>
      <c r="AD339" s="7" t="s">
        <v>838</v>
      </c>
      <c r="AE339" s="7" t="s">
        <v>836</v>
      </c>
    </row>
    <row r="340" customFormat="false" ht="12.8" hidden="false" customHeight="false" outlineLevel="0" collapsed="false">
      <c r="L340" s="7" t="n">
        <v>338</v>
      </c>
      <c r="M340" s="7" t="s">
        <v>1192</v>
      </c>
      <c r="N340" s="7" t="s">
        <v>832</v>
      </c>
      <c r="O340" s="7" t="s">
        <v>833</v>
      </c>
      <c r="P340" s="7" t="n">
        <v>20</v>
      </c>
      <c r="Q340" s="93" t="n">
        <f aca="false">P340/100</f>
        <v>0.2</v>
      </c>
      <c r="R340" s="7" t="n">
        <v>19</v>
      </c>
      <c r="S340" s="7" t="n">
        <v>0</v>
      </c>
      <c r="T340" s="7" t="n">
        <v>0</v>
      </c>
      <c r="U340" s="7" t="n">
        <v>0</v>
      </c>
      <c r="V340" s="7" t="n">
        <v>0</v>
      </c>
      <c r="W340" s="7" t="n">
        <v>0</v>
      </c>
      <c r="X340" s="7" t="n">
        <v>1</v>
      </c>
      <c r="Y340" s="7" t="s">
        <v>834</v>
      </c>
      <c r="Z340" s="7" t="s">
        <v>835</v>
      </c>
      <c r="AA340" s="7" t="s">
        <v>836</v>
      </c>
      <c r="AB340" s="7" t="s">
        <v>837</v>
      </c>
      <c r="AC340" s="7" t="n">
        <v>0</v>
      </c>
      <c r="AD340" s="7" t="s">
        <v>838</v>
      </c>
      <c r="AE340" s="7" t="s">
        <v>836</v>
      </c>
    </row>
    <row r="341" customFormat="false" ht="12.8" hidden="false" customHeight="false" outlineLevel="0" collapsed="false">
      <c r="L341" s="7" t="n">
        <v>339</v>
      </c>
      <c r="M341" s="7" t="s">
        <v>1193</v>
      </c>
      <c r="N341" s="7" t="s">
        <v>832</v>
      </c>
      <c r="O341" s="7" t="s">
        <v>862</v>
      </c>
      <c r="P341" s="7" t="n">
        <v>1190</v>
      </c>
      <c r="Q341" s="93" t="n">
        <f aca="false">P341/100</f>
        <v>11.9</v>
      </c>
      <c r="R341" s="7" t="n">
        <v>19</v>
      </c>
      <c r="S341" s="7" t="n">
        <v>0</v>
      </c>
      <c r="T341" s="7" t="n">
        <v>0</v>
      </c>
      <c r="U341" s="7" t="n">
        <v>0</v>
      </c>
      <c r="V341" s="7" t="n">
        <v>0</v>
      </c>
      <c r="W341" s="7" t="n">
        <v>0</v>
      </c>
      <c r="X341" s="7" t="n">
        <v>1</v>
      </c>
      <c r="Y341" s="7" t="s">
        <v>834</v>
      </c>
      <c r="Z341" s="7" t="s">
        <v>835</v>
      </c>
      <c r="AA341" s="7" t="s">
        <v>836</v>
      </c>
      <c r="AB341" s="7" t="s">
        <v>837</v>
      </c>
      <c r="AC341" s="7" t="n">
        <v>0</v>
      </c>
      <c r="AD341" s="7" t="s">
        <v>838</v>
      </c>
      <c r="AE341" s="7" t="s">
        <v>836</v>
      </c>
    </row>
    <row r="342" customFormat="false" ht="12.8" hidden="false" customHeight="false" outlineLevel="0" collapsed="false">
      <c r="L342" s="7" t="n">
        <v>340</v>
      </c>
      <c r="M342" s="7" t="s">
        <v>1194</v>
      </c>
      <c r="N342" s="7" t="s">
        <v>832</v>
      </c>
      <c r="O342" s="7" t="s">
        <v>862</v>
      </c>
      <c r="P342" s="7" t="n">
        <v>580</v>
      </c>
      <c r="Q342" s="93" t="n">
        <f aca="false">P342/100</f>
        <v>5.8</v>
      </c>
      <c r="R342" s="7" t="n">
        <v>19</v>
      </c>
      <c r="S342" s="7" t="n">
        <v>0</v>
      </c>
      <c r="T342" s="7" t="n">
        <v>0</v>
      </c>
      <c r="U342" s="7" t="n">
        <v>0</v>
      </c>
      <c r="V342" s="7" t="n">
        <v>0</v>
      </c>
      <c r="W342" s="7" t="n">
        <v>0</v>
      </c>
      <c r="X342" s="7" t="n">
        <v>1</v>
      </c>
      <c r="Y342" s="7" t="s">
        <v>834</v>
      </c>
      <c r="Z342" s="7" t="s">
        <v>835</v>
      </c>
      <c r="AA342" s="7" t="s">
        <v>836</v>
      </c>
      <c r="AB342" s="7" t="s">
        <v>837</v>
      </c>
      <c r="AC342" s="7" t="n">
        <v>0</v>
      </c>
      <c r="AD342" s="7" t="s">
        <v>838</v>
      </c>
      <c r="AE342" s="7" t="s">
        <v>836</v>
      </c>
    </row>
    <row r="343" customFormat="false" ht="12.8" hidden="false" customHeight="false" outlineLevel="0" collapsed="false">
      <c r="L343" s="7" t="n">
        <v>341</v>
      </c>
      <c r="M343" s="7" t="s">
        <v>1195</v>
      </c>
      <c r="N343" s="7" t="s">
        <v>832</v>
      </c>
      <c r="O343" s="7" t="s">
        <v>862</v>
      </c>
      <c r="P343" s="7" t="n">
        <v>300</v>
      </c>
      <c r="Q343" s="93" t="n">
        <f aca="false">P343/100</f>
        <v>3</v>
      </c>
      <c r="R343" s="7" t="n">
        <v>19</v>
      </c>
      <c r="S343" s="7" t="n">
        <v>0</v>
      </c>
      <c r="T343" s="7" t="n">
        <v>0</v>
      </c>
      <c r="U343" s="7" t="n">
        <v>0</v>
      </c>
      <c r="V343" s="7" t="n">
        <v>0</v>
      </c>
      <c r="W343" s="7" t="n">
        <v>0</v>
      </c>
      <c r="X343" s="7" t="n">
        <v>1</v>
      </c>
      <c r="Y343" s="7" t="s">
        <v>834</v>
      </c>
      <c r="Z343" s="7" t="s">
        <v>835</v>
      </c>
      <c r="AA343" s="7" t="s">
        <v>836</v>
      </c>
      <c r="AB343" s="7" t="s">
        <v>837</v>
      </c>
      <c r="AC343" s="7" t="n">
        <v>0</v>
      </c>
      <c r="AD343" s="7" t="s">
        <v>838</v>
      </c>
      <c r="AE343" s="7" t="s">
        <v>836</v>
      </c>
    </row>
    <row r="344" customFormat="false" ht="12.8" hidden="false" customHeight="false" outlineLevel="0" collapsed="false">
      <c r="L344" s="7" t="n">
        <v>342</v>
      </c>
      <c r="M344" s="7" t="s">
        <v>1196</v>
      </c>
      <c r="N344" s="7" t="s">
        <v>832</v>
      </c>
      <c r="O344" s="7" t="s">
        <v>833</v>
      </c>
      <c r="P344" s="7" t="n">
        <v>380</v>
      </c>
      <c r="Q344" s="93" t="n">
        <f aca="false">P344/100</f>
        <v>3.8</v>
      </c>
      <c r="R344" s="7" t="n">
        <v>19</v>
      </c>
      <c r="S344" s="7" t="n">
        <v>0</v>
      </c>
      <c r="T344" s="7" t="n">
        <v>0</v>
      </c>
      <c r="U344" s="7" t="n">
        <v>0</v>
      </c>
      <c r="V344" s="7" t="n">
        <v>0</v>
      </c>
      <c r="W344" s="7" t="n">
        <v>0</v>
      </c>
      <c r="X344" s="7" t="n">
        <v>1</v>
      </c>
      <c r="Y344" s="7" t="s">
        <v>834</v>
      </c>
      <c r="Z344" s="7" t="s">
        <v>835</v>
      </c>
      <c r="AA344" s="7" t="s">
        <v>836</v>
      </c>
      <c r="AB344" s="7" t="s">
        <v>837</v>
      </c>
      <c r="AC344" s="7" t="n">
        <v>0</v>
      </c>
      <c r="AD344" s="7" t="s">
        <v>838</v>
      </c>
      <c r="AE344" s="7" t="s">
        <v>836</v>
      </c>
    </row>
    <row r="345" customFormat="false" ht="12.8" hidden="false" customHeight="false" outlineLevel="0" collapsed="false">
      <c r="L345" s="7" t="n">
        <v>343</v>
      </c>
      <c r="M345" s="7" t="s">
        <v>1197</v>
      </c>
      <c r="N345" s="7" t="s">
        <v>832</v>
      </c>
      <c r="O345" s="7" t="s">
        <v>862</v>
      </c>
      <c r="P345" s="7" t="n">
        <v>580</v>
      </c>
      <c r="Q345" s="93" t="n">
        <f aca="false">P345/100</f>
        <v>5.8</v>
      </c>
      <c r="R345" s="7" t="n">
        <v>19</v>
      </c>
      <c r="S345" s="7" t="n">
        <v>0</v>
      </c>
      <c r="T345" s="7" t="n">
        <v>0</v>
      </c>
      <c r="U345" s="7" t="n">
        <v>0</v>
      </c>
      <c r="V345" s="7" t="n">
        <v>0</v>
      </c>
      <c r="W345" s="7" t="n">
        <v>0</v>
      </c>
      <c r="X345" s="7" t="n">
        <v>1</v>
      </c>
      <c r="Y345" s="7" t="s">
        <v>834</v>
      </c>
      <c r="Z345" s="7" t="s">
        <v>835</v>
      </c>
      <c r="AA345" s="7" t="s">
        <v>836</v>
      </c>
      <c r="AB345" s="7" t="s">
        <v>837</v>
      </c>
      <c r="AC345" s="7" t="n">
        <v>0</v>
      </c>
      <c r="AD345" s="7" t="s">
        <v>838</v>
      </c>
      <c r="AE345" s="7" t="s">
        <v>836</v>
      </c>
    </row>
    <row r="346" customFormat="false" ht="12.8" hidden="false" customHeight="false" outlineLevel="0" collapsed="false">
      <c r="L346" s="7" t="n">
        <v>344</v>
      </c>
      <c r="M346" s="7" t="s">
        <v>1198</v>
      </c>
      <c r="N346" s="7" t="s">
        <v>832</v>
      </c>
      <c r="O346" s="7" t="s">
        <v>862</v>
      </c>
      <c r="P346" s="7" t="n">
        <v>1200</v>
      </c>
      <c r="Q346" s="93" t="n">
        <f aca="false">P346/100</f>
        <v>12</v>
      </c>
      <c r="R346" s="7" t="n">
        <v>19</v>
      </c>
      <c r="S346" s="7" t="n">
        <v>0</v>
      </c>
      <c r="T346" s="7" t="n">
        <v>0</v>
      </c>
      <c r="U346" s="7" t="n">
        <v>0</v>
      </c>
      <c r="V346" s="7" t="n">
        <v>0</v>
      </c>
      <c r="W346" s="7" t="n">
        <v>0</v>
      </c>
      <c r="X346" s="7" t="n">
        <v>1</v>
      </c>
      <c r="Y346" s="7" t="s">
        <v>834</v>
      </c>
      <c r="Z346" s="7" t="s">
        <v>835</v>
      </c>
      <c r="AA346" s="7" t="s">
        <v>836</v>
      </c>
      <c r="AB346" s="7" t="s">
        <v>837</v>
      </c>
      <c r="AC346" s="7" t="n">
        <v>0</v>
      </c>
      <c r="AD346" s="7" t="s">
        <v>838</v>
      </c>
      <c r="AE346" s="7" t="s">
        <v>836</v>
      </c>
    </row>
    <row r="347" customFormat="false" ht="12.8" hidden="false" customHeight="false" outlineLevel="0" collapsed="false">
      <c r="L347" s="7" t="n">
        <v>345</v>
      </c>
      <c r="M347" s="7" t="s">
        <v>1199</v>
      </c>
      <c r="N347" s="7" t="s">
        <v>832</v>
      </c>
      <c r="O347" s="7" t="s">
        <v>862</v>
      </c>
      <c r="P347" s="7" t="n">
        <v>600</v>
      </c>
      <c r="Q347" s="93" t="n">
        <f aca="false">P347/100</f>
        <v>6</v>
      </c>
      <c r="R347" s="7" t="n">
        <v>9</v>
      </c>
      <c r="S347" s="7" t="n">
        <v>0</v>
      </c>
      <c r="T347" s="7" t="n">
        <v>0</v>
      </c>
      <c r="U347" s="7" t="n">
        <v>0</v>
      </c>
      <c r="V347" s="7" t="n">
        <v>0</v>
      </c>
      <c r="W347" s="7" t="n">
        <v>0</v>
      </c>
      <c r="X347" s="7" t="n">
        <v>1</v>
      </c>
      <c r="Y347" s="7" t="s">
        <v>834</v>
      </c>
      <c r="Z347" s="7" t="s">
        <v>835</v>
      </c>
      <c r="AA347" s="7" t="s">
        <v>836</v>
      </c>
      <c r="AB347" s="7" t="s">
        <v>837</v>
      </c>
      <c r="AC347" s="7" t="n">
        <v>0</v>
      </c>
      <c r="AD347" s="7" t="s">
        <v>838</v>
      </c>
      <c r="AE347" s="7" t="s">
        <v>836</v>
      </c>
    </row>
    <row r="348" customFormat="false" ht="12.8" hidden="false" customHeight="false" outlineLevel="0" collapsed="false">
      <c r="L348" s="7" t="n">
        <v>346</v>
      </c>
      <c r="M348" s="7" t="s">
        <v>1200</v>
      </c>
      <c r="N348" s="7" t="s">
        <v>832</v>
      </c>
      <c r="O348" s="7" t="s">
        <v>833</v>
      </c>
      <c r="P348" s="7" t="n">
        <v>500</v>
      </c>
      <c r="Q348" s="93" t="n">
        <f aca="false">P348/100</f>
        <v>5</v>
      </c>
      <c r="R348" s="7" t="n">
        <v>19</v>
      </c>
      <c r="S348" s="7" t="n">
        <v>0</v>
      </c>
      <c r="T348" s="7" t="n">
        <v>0</v>
      </c>
      <c r="U348" s="7" t="n">
        <v>0</v>
      </c>
      <c r="V348" s="7" t="n">
        <v>0</v>
      </c>
      <c r="W348" s="7" t="n">
        <v>0</v>
      </c>
      <c r="X348" s="7" t="n">
        <v>1</v>
      </c>
      <c r="Y348" s="7" t="s">
        <v>834</v>
      </c>
      <c r="Z348" s="7" t="s">
        <v>835</v>
      </c>
      <c r="AA348" s="7" t="s">
        <v>836</v>
      </c>
      <c r="AB348" s="7" t="s">
        <v>837</v>
      </c>
      <c r="AC348" s="7" t="n">
        <v>0</v>
      </c>
      <c r="AD348" s="7" t="s">
        <v>838</v>
      </c>
      <c r="AE348" s="7" t="s">
        <v>836</v>
      </c>
    </row>
    <row r="349" customFormat="false" ht="12.75" hidden="false" customHeight="true" outlineLevel="0" collapsed="false">
      <c r="J349" s="7"/>
      <c r="L349" s="7" t="n">
        <v>347</v>
      </c>
      <c r="M349" s="7" t="s">
        <v>1201</v>
      </c>
      <c r="N349" s="7" t="s">
        <v>832</v>
      </c>
      <c r="O349" s="7" t="s">
        <v>862</v>
      </c>
      <c r="P349" s="7" t="n">
        <v>1000</v>
      </c>
      <c r="Q349" s="93" t="n">
        <f aca="false">P349/100</f>
        <v>10</v>
      </c>
      <c r="R349" s="7" t="n">
        <v>19</v>
      </c>
      <c r="S349" s="7" t="n">
        <v>0</v>
      </c>
      <c r="T349" s="7" t="n">
        <v>0</v>
      </c>
      <c r="U349" s="7" t="n">
        <v>0</v>
      </c>
      <c r="V349" s="7" t="n">
        <v>0</v>
      </c>
      <c r="W349" s="7" t="n">
        <v>0</v>
      </c>
      <c r="X349" s="7" t="n">
        <v>1</v>
      </c>
      <c r="Y349" s="7" t="s">
        <v>834</v>
      </c>
      <c r="Z349" s="7" t="s">
        <v>835</v>
      </c>
      <c r="AA349" s="7" t="s">
        <v>836</v>
      </c>
      <c r="AB349" s="7" t="s">
        <v>837</v>
      </c>
      <c r="AC349" s="7" t="n">
        <v>0</v>
      </c>
      <c r="AD349" s="7" t="s">
        <v>838</v>
      </c>
      <c r="AE349" s="7" t="s">
        <v>836</v>
      </c>
    </row>
    <row r="350" customFormat="false" ht="12.8" hidden="false" customHeight="false" outlineLevel="0" collapsed="false">
      <c r="L350" s="7" t="n">
        <v>348</v>
      </c>
      <c r="M350" s="7" t="s">
        <v>1202</v>
      </c>
      <c r="N350" s="7" t="s">
        <v>832</v>
      </c>
      <c r="O350" s="7" t="s">
        <v>833</v>
      </c>
      <c r="P350" s="7" t="n">
        <v>100</v>
      </c>
      <c r="Q350" s="93" t="n">
        <f aca="false">P350/100</f>
        <v>1</v>
      </c>
      <c r="R350" s="7" t="n">
        <v>19</v>
      </c>
      <c r="S350" s="7" t="n">
        <v>0</v>
      </c>
      <c r="T350" s="7" t="n">
        <v>0</v>
      </c>
      <c r="U350" s="7" t="n">
        <v>0</v>
      </c>
      <c r="V350" s="7" t="n">
        <v>0</v>
      </c>
      <c r="W350" s="7" t="n">
        <v>0</v>
      </c>
      <c r="X350" s="7" t="n">
        <v>1</v>
      </c>
      <c r="Y350" s="7" t="s">
        <v>834</v>
      </c>
      <c r="Z350" s="7" t="s">
        <v>835</v>
      </c>
      <c r="AA350" s="7" t="s">
        <v>836</v>
      </c>
      <c r="AB350" s="7" t="s">
        <v>837</v>
      </c>
      <c r="AC350" s="7" t="n">
        <v>0</v>
      </c>
      <c r="AD350" s="7" t="s">
        <v>838</v>
      </c>
      <c r="AE350" s="7" t="s">
        <v>836</v>
      </c>
    </row>
    <row r="351" customFormat="false" ht="12.8" hidden="false" customHeight="false" outlineLevel="0" collapsed="false">
      <c r="L351" s="7" t="n">
        <v>349</v>
      </c>
      <c r="M351" s="7" t="s">
        <v>1203</v>
      </c>
      <c r="N351" s="7" t="s">
        <v>832</v>
      </c>
      <c r="O351" s="7" t="s">
        <v>833</v>
      </c>
      <c r="P351" s="7" t="n">
        <v>150</v>
      </c>
      <c r="Q351" s="93" t="n">
        <f aca="false">P351/100</f>
        <v>1.5</v>
      </c>
      <c r="R351" s="7" t="n">
        <v>19</v>
      </c>
      <c r="S351" s="7" t="n">
        <v>0</v>
      </c>
      <c r="T351" s="7" t="n">
        <v>0</v>
      </c>
      <c r="U351" s="7" t="n">
        <v>0</v>
      </c>
      <c r="V351" s="7" t="n">
        <v>0</v>
      </c>
      <c r="W351" s="7" t="n">
        <v>0</v>
      </c>
      <c r="X351" s="7" t="n">
        <v>1</v>
      </c>
      <c r="Y351" s="7" t="s">
        <v>834</v>
      </c>
      <c r="Z351" s="7" t="s">
        <v>835</v>
      </c>
      <c r="AA351" s="7" t="s">
        <v>836</v>
      </c>
      <c r="AB351" s="7" t="s">
        <v>837</v>
      </c>
      <c r="AC351" s="7" t="n">
        <v>0</v>
      </c>
      <c r="AD351" s="7" t="s">
        <v>838</v>
      </c>
      <c r="AE351" s="7" t="s">
        <v>836</v>
      </c>
    </row>
    <row r="352" customFormat="false" ht="12.8" hidden="false" customHeight="false" outlineLevel="0" collapsed="false">
      <c r="L352" s="7" t="n">
        <v>350</v>
      </c>
      <c r="M352" s="7" t="s">
        <v>1204</v>
      </c>
      <c r="N352" s="7" t="s">
        <v>832</v>
      </c>
      <c r="O352" s="7" t="s">
        <v>862</v>
      </c>
      <c r="P352" s="7" t="n">
        <v>190</v>
      </c>
      <c r="Q352" s="93" t="n">
        <f aca="false">P352/100</f>
        <v>1.9</v>
      </c>
      <c r="R352" s="7" t="n">
        <v>19</v>
      </c>
      <c r="S352" s="7" t="n">
        <v>0</v>
      </c>
      <c r="T352" s="7" t="n">
        <v>0</v>
      </c>
      <c r="U352" s="7" t="n">
        <v>0</v>
      </c>
      <c r="V352" s="7" t="n">
        <v>0</v>
      </c>
      <c r="W352" s="7" t="n">
        <v>0</v>
      </c>
      <c r="X352" s="7" t="n">
        <v>1</v>
      </c>
      <c r="Y352" s="7" t="s">
        <v>834</v>
      </c>
      <c r="Z352" s="7" t="s">
        <v>835</v>
      </c>
      <c r="AA352" s="7" t="s">
        <v>836</v>
      </c>
      <c r="AB352" s="7" t="s">
        <v>837</v>
      </c>
      <c r="AC352" s="7" t="n">
        <v>0</v>
      </c>
      <c r="AD352" s="7" t="s">
        <v>838</v>
      </c>
      <c r="AE352" s="7" t="s">
        <v>836</v>
      </c>
    </row>
    <row r="353" customFormat="false" ht="12.8" hidden="false" customHeight="false" outlineLevel="0" collapsed="false">
      <c r="L353" s="7" t="n">
        <v>351</v>
      </c>
      <c r="M353" s="7" t="s">
        <v>1205</v>
      </c>
      <c r="N353" s="7" t="s">
        <v>832</v>
      </c>
      <c r="O353" s="7" t="s">
        <v>833</v>
      </c>
      <c r="P353" s="7" t="n">
        <v>260</v>
      </c>
      <c r="Q353" s="93" t="n">
        <f aca="false">P353/100</f>
        <v>2.6</v>
      </c>
      <c r="R353" s="7" t="n">
        <v>19</v>
      </c>
      <c r="S353" s="7" t="n">
        <v>0</v>
      </c>
      <c r="T353" s="7" t="n">
        <v>0</v>
      </c>
      <c r="U353" s="7" t="n">
        <v>0</v>
      </c>
      <c r="V353" s="7" t="n">
        <v>0</v>
      </c>
      <c r="W353" s="7" t="n">
        <v>0</v>
      </c>
      <c r="X353" s="7" t="n">
        <v>1</v>
      </c>
      <c r="Y353" s="7" t="s">
        <v>834</v>
      </c>
      <c r="Z353" s="7" t="s">
        <v>835</v>
      </c>
      <c r="AA353" s="7" t="s">
        <v>836</v>
      </c>
      <c r="AB353" s="7" t="s">
        <v>837</v>
      </c>
      <c r="AC353" s="7" t="n">
        <v>0</v>
      </c>
      <c r="AD353" s="7" t="s">
        <v>838</v>
      </c>
      <c r="AE353" s="7" t="s">
        <v>836</v>
      </c>
    </row>
    <row r="354" customFormat="false" ht="12.8" hidden="false" customHeight="false" outlineLevel="0" collapsed="false">
      <c r="L354" s="7" t="n">
        <v>352</v>
      </c>
      <c r="M354" s="7" t="s">
        <v>1206</v>
      </c>
      <c r="N354" s="7" t="s">
        <v>832</v>
      </c>
      <c r="O354" s="7" t="s">
        <v>862</v>
      </c>
      <c r="P354" s="7" t="n">
        <v>200</v>
      </c>
      <c r="Q354" s="93" t="n">
        <f aca="false">P354/100</f>
        <v>2</v>
      </c>
      <c r="R354" s="7" t="n">
        <v>19</v>
      </c>
      <c r="S354" s="7" t="n">
        <v>0</v>
      </c>
      <c r="T354" s="7" t="n">
        <v>0</v>
      </c>
      <c r="U354" s="7" t="n">
        <v>0</v>
      </c>
      <c r="V354" s="7" t="n">
        <v>0</v>
      </c>
      <c r="W354" s="7" t="n">
        <v>0</v>
      </c>
      <c r="X354" s="7" t="n">
        <v>1</v>
      </c>
      <c r="Y354" s="7" t="s">
        <v>834</v>
      </c>
      <c r="Z354" s="7" t="s">
        <v>835</v>
      </c>
      <c r="AA354" s="7" t="s">
        <v>836</v>
      </c>
      <c r="AB354" s="7" t="s">
        <v>837</v>
      </c>
      <c r="AC354" s="7" t="n">
        <v>0</v>
      </c>
      <c r="AD354" s="7" t="s">
        <v>838</v>
      </c>
      <c r="AE354" s="7" t="s">
        <v>836</v>
      </c>
    </row>
    <row r="355" customFormat="false" ht="12.8" hidden="false" customHeight="false" outlineLevel="0" collapsed="false">
      <c r="L355" s="7" t="n">
        <v>353</v>
      </c>
      <c r="M355" s="7" t="s">
        <v>1207</v>
      </c>
      <c r="N355" s="7" t="s">
        <v>832</v>
      </c>
      <c r="O355" s="7" t="s">
        <v>862</v>
      </c>
      <c r="P355" s="7" t="n">
        <v>1100</v>
      </c>
      <c r="Q355" s="93" t="n">
        <f aca="false">P355/100</f>
        <v>11</v>
      </c>
      <c r="R355" s="7" t="n">
        <v>19</v>
      </c>
      <c r="S355" s="7" t="n">
        <v>0</v>
      </c>
      <c r="T355" s="7" t="n">
        <v>0</v>
      </c>
      <c r="U355" s="7" t="n">
        <v>0</v>
      </c>
      <c r="V355" s="7" t="n">
        <v>0</v>
      </c>
      <c r="W355" s="7" t="n">
        <v>0</v>
      </c>
      <c r="X355" s="7" t="n">
        <v>1</v>
      </c>
      <c r="Y355" s="7" t="s">
        <v>834</v>
      </c>
      <c r="Z355" s="7" t="s">
        <v>835</v>
      </c>
      <c r="AA355" s="7" t="s">
        <v>836</v>
      </c>
      <c r="AB355" s="7" t="s">
        <v>837</v>
      </c>
      <c r="AC355" s="7" t="n">
        <v>0</v>
      </c>
      <c r="AD355" s="7" t="s">
        <v>838</v>
      </c>
      <c r="AE355" s="7" t="s">
        <v>836</v>
      </c>
    </row>
    <row r="356" customFormat="false" ht="12.8" hidden="false" customHeight="false" outlineLevel="0" collapsed="false">
      <c r="L356" s="7" t="n">
        <v>354</v>
      </c>
      <c r="M356" s="7" t="s">
        <v>1208</v>
      </c>
      <c r="N356" s="7" t="s">
        <v>832</v>
      </c>
      <c r="O356" s="7" t="s">
        <v>833</v>
      </c>
      <c r="P356" s="7" t="n">
        <v>600</v>
      </c>
      <c r="Q356" s="93" t="n">
        <f aca="false">P356/100</f>
        <v>6</v>
      </c>
      <c r="R356" s="7" t="n">
        <v>31</v>
      </c>
      <c r="S356" s="7" t="n">
        <v>0</v>
      </c>
      <c r="T356" s="7" t="n">
        <v>0</v>
      </c>
      <c r="U356" s="7" t="n">
        <v>0</v>
      </c>
      <c r="V356" s="7" t="n">
        <v>0</v>
      </c>
      <c r="W356" s="7" t="n">
        <v>0</v>
      </c>
      <c r="X356" s="7" t="n">
        <v>1</v>
      </c>
      <c r="Y356" s="7" t="s">
        <v>834</v>
      </c>
      <c r="Z356" s="7" t="s">
        <v>835</v>
      </c>
      <c r="AA356" s="7" t="s">
        <v>836</v>
      </c>
      <c r="AB356" s="7" t="s">
        <v>837</v>
      </c>
      <c r="AC356" s="7" t="n">
        <v>0</v>
      </c>
      <c r="AD356" s="7" t="s">
        <v>838</v>
      </c>
      <c r="AE356" s="7" t="s">
        <v>836</v>
      </c>
    </row>
    <row r="357" customFormat="false" ht="12.8" hidden="false" customHeight="false" outlineLevel="0" collapsed="false">
      <c r="L357" s="7" t="n">
        <v>355</v>
      </c>
      <c r="M357" s="7" t="s">
        <v>1209</v>
      </c>
      <c r="N357" s="7" t="s">
        <v>832</v>
      </c>
      <c r="O357" s="7" t="s">
        <v>833</v>
      </c>
      <c r="P357" s="7" t="n">
        <v>620</v>
      </c>
      <c r="Q357" s="93" t="n">
        <f aca="false">P357/100</f>
        <v>6.2</v>
      </c>
      <c r="R357" s="7" t="n">
        <v>9</v>
      </c>
      <c r="S357" s="7" t="n">
        <v>0</v>
      </c>
      <c r="T357" s="7" t="n">
        <v>0</v>
      </c>
      <c r="U357" s="7" t="n">
        <v>0</v>
      </c>
      <c r="V357" s="7" t="n">
        <v>0</v>
      </c>
      <c r="W357" s="7" t="n">
        <v>0</v>
      </c>
      <c r="X357" s="7" t="n">
        <v>1</v>
      </c>
      <c r="Y357" s="7" t="s">
        <v>834</v>
      </c>
      <c r="Z357" s="7" t="s">
        <v>835</v>
      </c>
      <c r="AA357" s="7" t="s">
        <v>836</v>
      </c>
      <c r="AB357" s="7" t="s">
        <v>837</v>
      </c>
      <c r="AC357" s="7" t="n">
        <v>0</v>
      </c>
      <c r="AD357" s="7" t="s">
        <v>838</v>
      </c>
      <c r="AE357" s="7" t="s">
        <v>836</v>
      </c>
    </row>
    <row r="358" customFormat="false" ht="12.8" hidden="false" customHeight="false" outlineLevel="0" collapsed="false">
      <c r="L358" s="7" t="n">
        <v>356</v>
      </c>
      <c r="M358" s="7" t="s">
        <v>1210</v>
      </c>
      <c r="N358" s="7" t="s">
        <v>832</v>
      </c>
      <c r="O358" s="7" t="s">
        <v>862</v>
      </c>
      <c r="P358" s="7" t="n">
        <v>350</v>
      </c>
      <c r="Q358" s="93" t="n">
        <f aca="false">P358/100</f>
        <v>3.5</v>
      </c>
      <c r="R358" s="7" t="n">
        <v>19</v>
      </c>
      <c r="S358" s="7" t="n">
        <v>0</v>
      </c>
      <c r="T358" s="7" t="n">
        <v>0</v>
      </c>
      <c r="U358" s="7" t="n">
        <v>0</v>
      </c>
      <c r="V358" s="7" t="n">
        <v>0</v>
      </c>
      <c r="W358" s="7" t="n">
        <v>0</v>
      </c>
      <c r="X358" s="7" t="n">
        <v>1</v>
      </c>
      <c r="Y358" s="7" t="s">
        <v>834</v>
      </c>
      <c r="Z358" s="7" t="s">
        <v>835</v>
      </c>
      <c r="AA358" s="7" t="s">
        <v>836</v>
      </c>
      <c r="AB358" s="7" t="s">
        <v>837</v>
      </c>
      <c r="AC358" s="7" t="n">
        <v>0</v>
      </c>
      <c r="AD358" s="7" t="s">
        <v>838</v>
      </c>
      <c r="AE358" s="7" t="s">
        <v>836</v>
      </c>
    </row>
    <row r="359" customFormat="false" ht="12.8" hidden="false" customHeight="false" outlineLevel="0" collapsed="false">
      <c r="L359" s="7" t="n">
        <v>357</v>
      </c>
      <c r="M359" s="7" t="s">
        <v>1211</v>
      </c>
      <c r="N359" s="7" t="s">
        <v>832</v>
      </c>
      <c r="O359" s="7" t="s">
        <v>833</v>
      </c>
      <c r="P359" s="7" t="n">
        <v>620</v>
      </c>
      <c r="Q359" s="93" t="n">
        <f aca="false">P359/100</f>
        <v>6.2</v>
      </c>
      <c r="R359" s="7" t="n">
        <v>9</v>
      </c>
      <c r="S359" s="7" t="n">
        <v>0</v>
      </c>
      <c r="T359" s="7" t="n">
        <v>0</v>
      </c>
      <c r="U359" s="7" t="n">
        <v>0</v>
      </c>
      <c r="V359" s="7" t="n">
        <v>0</v>
      </c>
      <c r="W359" s="7" t="n">
        <v>0</v>
      </c>
      <c r="X359" s="7" t="n">
        <v>1</v>
      </c>
      <c r="Y359" s="7" t="s">
        <v>834</v>
      </c>
      <c r="Z359" s="7" t="s">
        <v>835</v>
      </c>
      <c r="AA359" s="7" t="s">
        <v>836</v>
      </c>
      <c r="AB359" s="7" t="s">
        <v>837</v>
      </c>
      <c r="AC359" s="7" t="n">
        <v>0</v>
      </c>
      <c r="AD359" s="7" t="s">
        <v>838</v>
      </c>
      <c r="AE359" s="7" t="s">
        <v>836</v>
      </c>
    </row>
    <row r="360" customFormat="false" ht="12.8" hidden="false" customHeight="false" outlineLevel="0" collapsed="false">
      <c r="L360" s="7" t="n">
        <v>358</v>
      </c>
      <c r="M360" s="7" t="s">
        <v>1212</v>
      </c>
      <c r="N360" s="7" t="s">
        <v>832</v>
      </c>
      <c r="O360" s="7" t="s">
        <v>862</v>
      </c>
      <c r="P360" s="7" t="n">
        <v>1200</v>
      </c>
      <c r="Q360" s="93" t="n">
        <f aca="false">P360/100</f>
        <v>12</v>
      </c>
      <c r="R360" s="7" t="n">
        <v>19</v>
      </c>
      <c r="S360" s="7" t="n">
        <v>0</v>
      </c>
      <c r="T360" s="7" t="n">
        <v>0</v>
      </c>
      <c r="U360" s="7" t="n">
        <v>0</v>
      </c>
      <c r="V360" s="7" t="n">
        <v>0</v>
      </c>
      <c r="W360" s="7" t="n">
        <v>0</v>
      </c>
      <c r="X360" s="7" t="n">
        <v>1</v>
      </c>
      <c r="Y360" s="7" t="s">
        <v>834</v>
      </c>
      <c r="Z360" s="7" t="s">
        <v>835</v>
      </c>
      <c r="AA360" s="7" t="s">
        <v>836</v>
      </c>
      <c r="AB360" s="7" t="s">
        <v>837</v>
      </c>
      <c r="AC360" s="7" t="n">
        <v>0</v>
      </c>
      <c r="AD360" s="7" t="s">
        <v>838</v>
      </c>
      <c r="AE360" s="7" t="s">
        <v>836</v>
      </c>
    </row>
    <row r="361" customFormat="false" ht="12.8" hidden="false" customHeight="false" outlineLevel="0" collapsed="false">
      <c r="L361" s="7" t="n">
        <v>359</v>
      </c>
      <c r="M361" s="7" t="s">
        <v>1213</v>
      </c>
      <c r="N361" s="7" t="s">
        <v>832</v>
      </c>
      <c r="O361" s="7" t="s">
        <v>862</v>
      </c>
      <c r="P361" s="7" t="n">
        <v>360</v>
      </c>
      <c r="Q361" s="93" t="n">
        <f aca="false">P361/100</f>
        <v>3.6</v>
      </c>
      <c r="R361" s="7" t="n">
        <v>19</v>
      </c>
      <c r="S361" s="7" t="n">
        <v>0</v>
      </c>
      <c r="T361" s="7" t="n">
        <v>0</v>
      </c>
      <c r="U361" s="7" t="n">
        <v>0</v>
      </c>
      <c r="V361" s="7" t="n">
        <v>0</v>
      </c>
      <c r="W361" s="7" t="n">
        <v>0</v>
      </c>
      <c r="X361" s="7" t="n">
        <v>1</v>
      </c>
      <c r="Y361" s="7" t="s">
        <v>834</v>
      </c>
      <c r="Z361" s="7" t="s">
        <v>835</v>
      </c>
      <c r="AA361" s="7" t="s">
        <v>836</v>
      </c>
      <c r="AB361" s="7" t="s">
        <v>837</v>
      </c>
      <c r="AC361" s="7" t="n">
        <v>0</v>
      </c>
      <c r="AD361" s="7" t="s">
        <v>838</v>
      </c>
      <c r="AE361" s="7" t="s">
        <v>836</v>
      </c>
    </row>
    <row r="362" customFormat="false" ht="12.8" hidden="false" customHeight="false" outlineLevel="0" collapsed="false">
      <c r="L362" s="7" t="n">
        <v>360</v>
      </c>
      <c r="M362" s="7" t="s">
        <v>1214</v>
      </c>
      <c r="N362" s="7" t="s">
        <v>832</v>
      </c>
      <c r="O362" s="7" t="s">
        <v>833</v>
      </c>
      <c r="P362" s="7" t="n">
        <v>450</v>
      </c>
      <c r="Q362" s="93" t="n">
        <f aca="false">P362/100</f>
        <v>4.5</v>
      </c>
      <c r="R362" s="7" t="n">
        <v>31</v>
      </c>
      <c r="S362" s="7" t="n">
        <v>0</v>
      </c>
      <c r="T362" s="7" t="n">
        <v>0</v>
      </c>
      <c r="U362" s="7" t="n">
        <v>0</v>
      </c>
      <c r="V362" s="7" t="n">
        <v>0</v>
      </c>
      <c r="W362" s="7" t="n">
        <v>0</v>
      </c>
      <c r="X362" s="7" t="n">
        <v>1</v>
      </c>
      <c r="Y362" s="7" t="s">
        <v>834</v>
      </c>
      <c r="Z362" s="7" t="s">
        <v>835</v>
      </c>
      <c r="AA362" s="7" t="s">
        <v>836</v>
      </c>
      <c r="AB362" s="7" t="s">
        <v>837</v>
      </c>
      <c r="AC362" s="7" t="n">
        <v>0</v>
      </c>
      <c r="AD362" s="7" t="s">
        <v>838</v>
      </c>
      <c r="AE362" s="7" t="s">
        <v>836</v>
      </c>
    </row>
    <row r="363" customFormat="false" ht="12.8" hidden="false" customHeight="false" outlineLevel="0" collapsed="false">
      <c r="L363" s="7" t="n">
        <v>361</v>
      </c>
      <c r="M363" s="7" t="s">
        <v>1215</v>
      </c>
      <c r="N363" s="7" t="s">
        <v>832</v>
      </c>
      <c r="O363" s="7" t="s">
        <v>833</v>
      </c>
      <c r="P363" s="7" t="n">
        <v>550</v>
      </c>
      <c r="Q363" s="93" t="n">
        <f aca="false">P363/100</f>
        <v>5.5</v>
      </c>
      <c r="R363" s="7" t="n">
        <v>31</v>
      </c>
      <c r="S363" s="7" t="n">
        <v>0</v>
      </c>
      <c r="T363" s="7" t="n">
        <v>0</v>
      </c>
      <c r="U363" s="7" t="n">
        <v>0</v>
      </c>
      <c r="V363" s="7" t="n">
        <v>0</v>
      </c>
      <c r="W363" s="7" t="n">
        <v>0</v>
      </c>
      <c r="X363" s="7" t="n">
        <v>3</v>
      </c>
      <c r="Y363" s="7" t="s">
        <v>834</v>
      </c>
      <c r="Z363" s="7" t="s">
        <v>835</v>
      </c>
      <c r="AA363" s="7" t="s">
        <v>836</v>
      </c>
      <c r="AB363" s="7" t="s">
        <v>837</v>
      </c>
      <c r="AC363" s="7" t="n">
        <v>0</v>
      </c>
      <c r="AD363" s="7" t="s">
        <v>838</v>
      </c>
      <c r="AE363" s="7" t="s">
        <v>836</v>
      </c>
    </row>
    <row r="364" customFormat="false" ht="12.8" hidden="false" customHeight="false" outlineLevel="0" collapsed="false">
      <c r="L364" s="7" t="n">
        <v>362</v>
      </c>
      <c r="M364" s="7" t="s">
        <v>1216</v>
      </c>
      <c r="N364" s="7" t="s">
        <v>832</v>
      </c>
      <c r="O364" s="7" t="s">
        <v>833</v>
      </c>
      <c r="P364" s="7" t="n">
        <v>590</v>
      </c>
      <c r="Q364" s="93" t="n">
        <f aca="false">P364/100</f>
        <v>5.9</v>
      </c>
      <c r="R364" s="7" t="n">
        <v>31</v>
      </c>
      <c r="S364" s="7" t="n">
        <v>0</v>
      </c>
      <c r="T364" s="7" t="n">
        <v>0</v>
      </c>
      <c r="U364" s="7" t="n">
        <v>0</v>
      </c>
      <c r="V364" s="7" t="n">
        <v>0</v>
      </c>
      <c r="W364" s="7" t="n">
        <v>0</v>
      </c>
      <c r="X364" s="7" t="n">
        <v>1</v>
      </c>
      <c r="Y364" s="7" t="s">
        <v>834</v>
      </c>
      <c r="Z364" s="7" t="s">
        <v>835</v>
      </c>
      <c r="AA364" s="7" t="s">
        <v>836</v>
      </c>
      <c r="AB364" s="7" t="s">
        <v>837</v>
      </c>
      <c r="AC364" s="7" t="n">
        <v>0</v>
      </c>
      <c r="AD364" s="7" t="s">
        <v>838</v>
      </c>
      <c r="AE364" s="7" t="s">
        <v>836</v>
      </c>
    </row>
    <row r="365" customFormat="false" ht="12.8" hidden="false" customHeight="false" outlineLevel="0" collapsed="false">
      <c r="L365" s="7" t="n">
        <v>363</v>
      </c>
      <c r="M365" s="7" t="s">
        <v>1217</v>
      </c>
      <c r="N365" s="7" t="s">
        <v>832</v>
      </c>
      <c r="O365" s="7" t="s">
        <v>833</v>
      </c>
      <c r="P365" s="7" t="n">
        <v>700</v>
      </c>
      <c r="Q365" s="93" t="n">
        <f aca="false">P365/100</f>
        <v>7</v>
      </c>
      <c r="R365" s="7" t="n">
        <v>31</v>
      </c>
      <c r="S365" s="7" t="n">
        <v>0</v>
      </c>
      <c r="T365" s="7" t="n">
        <v>0</v>
      </c>
      <c r="U365" s="7" t="n">
        <v>0</v>
      </c>
      <c r="V365" s="7" t="n">
        <v>0</v>
      </c>
      <c r="W365" s="7" t="n">
        <v>0</v>
      </c>
      <c r="X365" s="7" t="n">
        <v>1</v>
      </c>
      <c r="Y365" s="7" t="s">
        <v>834</v>
      </c>
      <c r="Z365" s="7" t="s">
        <v>835</v>
      </c>
      <c r="AA365" s="7" t="s">
        <v>836</v>
      </c>
      <c r="AB365" s="7" t="s">
        <v>837</v>
      </c>
      <c r="AC365" s="7" t="n">
        <v>0</v>
      </c>
      <c r="AD365" s="7" t="s">
        <v>838</v>
      </c>
      <c r="AE365" s="7" t="s">
        <v>836</v>
      </c>
    </row>
    <row r="366" customFormat="false" ht="12.8" hidden="false" customHeight="false" outlineLevel="0" collapsed="false">
      <c r="L366" s="7" t="n">
        <v>364</v>
      </c>
      <c r="M366" s="7" t="s">
        <v>1218</v>
      </c>
      <c r="N366" s="7" t="s">
        <v>832</v>
      </c>
      <c r="O366" s="7" t="s">
        <v>862</v>
      </c>
      <c r="P366" s="7" t="n">
        <v>2000</v>
      </c>
      <c r="Q366" s="93" t="n">
        <f aca="false">P366/100</f>
        <v>20</v>
      </c>
      <c r="R366" s="7" t="n">
        <v>31</v>
      </c>
      <c r="S366" s="7" t="n">
        <v>0</v>
      </c>
      <c r="T366" s="7" t="n">
        <v>0</v>
      </c>
      <c r="U366" s="7" t="n">
        <v>0</v>
      </c>
      <c r="V366" s="7" t="n">
        <v>0</v>
      </c>
      <c r="W366" s="7" t="n">
        <v>0</v>
      </c>
      <c r="X366" s="7" t="n">
        <v>1</v>
      </c>
      <c r="Y366" s="7" t="s">
        <v>834</v>
      </c>
      <c r="Z366" s="7" t="s">
        <v>835</v>
      </c>
      <c r="AA366" s="7" t="s">
        <v>836</v>
      </c>
      <c r="AB366" s="7" t="s">
        <v>837</v>
      </c>
      <c r="AC366" s="7" t="n">
        <v>0</v>
      </c>
      <c r="AD366" s="7" t="s">
        <v>838</v>
      </c>
      <c r="AE366" s="7" t="s">
        <v>836</v>
      </c>
    </row>
    <row r="367" customFormat="false" ht="12.8" hidden="false" customHeight="false" outlineLevel="0" collapsed="false">
      <c r="L367" s="7" t="n">
        <v>365</v>
      </c>
      <c r="M367" s="7" t="s">
        <v>1219</v>
      </c>
      <c r="N367" s="7" t="s">
        <v>832</v>
      </c>
      <c r="O367" s="7" t="s">
        <v>862</v>
      </c>
      <c r="P367" s="7" t="n">
        <v>3200</v>
      </c>
      <c r="Q367" s="93" t="n">
        <f aca="false">P367/100</f>
        <v>32</v>
      </c>
      <c r="R367" s="7" t="n">
        <v>31</v>
      </c>
      <c r="S367" s="7" t="n">
        <v>0</v>
      </c>
      <c r="T367" s="7" t="n">
        <v>0</v>
      </c>
      <c r="U367" s="7" t="n">
        <v>0</v>
      </c>
      <c r="V367" s="7" t="n">
        <v>0</v>
      </c>
      <c r="W367" s="7" t="n">
        <v>0</v>
      </c>
      <c r="X367" s="7" t="n">
        <v>1</v>
      </c>
      <c r="Y367" s="7" t="s">
        <v>834</v>
      </c>
      <c r="Z367" s="7" t="s">
        <v>835</v>
      </c>
      <c r="AA367" s="7" t="s">
        <v>836</v>
      </c>
      <c r="AB367" s="7" t="s">
        <v>837</v>
      </c>
      <c r="AC367" s="7" t="n">
        <v>0</v>
      </c>
      <c r="AD367" s="7" t="s">
        <v>838</v>
      </c>
      <c r="AE367" s="7" t="s">
        <v>836</v>
      </c>
    </row>
    <row r="368" customFormat="false" ht="12.8" hidden="false" customHeight="false" outlineLevel="0" collapsed="false">
      <c r="L368" s="7" t="n">
        <v>366</v>
      </c>
      <c r="M368" s="7" t="s">
        <v>1220</v>
      </c>
      <c r="N368" s="7" t="s">
        <v>832</v>
      </c>
      <c r="O368" s="7" t="s">
        <v>862</v>
      </c>
      <c r="P368" s="7" t="n">
        <v>3200</v>
      </c>
      <c r="Q368" s="93" t="n">
        <f aca="false">P368/100</f>
        <v>32</v>
      </c>
      <c r="R368" s="7" t="n">
        <v>31</v>
      </c>
      <c r="S368" s="7" t="n">
        <v>0</v>
      </c>
      <c r="T368" s="7" t="n">
        <v>0</v>
      </c>
      <c r="U368" s="7" t="n">
        <v>0</v>
      </c>
      <c r="V368" s="7" t="n">
        <v>0</v>
      </c>
      <c r="W368" s="7" t="n">
        <v>0</v>
      </c>
      <c r="X368" s="7" t="n">
        <v>1</v>
      </c>
      <c r="Y368" s="7" t="s">
        <v>834</v>
      </c>
      <c r="Z368" s="7" t="s">
        <v>835</v>
      </c>
      <c r="AA368" s="7" t="s">
        <v>836</v>
      </c>
      <c r="AB368" s="7" t="s">
        <v>837</v>
      </c>
      <c r="AC368" s="7" t="n">
        <v>0</v>
      </c>
      <c r="AD368" s="7" t="s">
        <v>838</v>
      </c>
      <c r="AE368" s="7" t="s">
        <v>836</v>
      </c>
    </row>
    <row r="369" customFormat="false" ht="12.8" hidden="false" customHeight="false" outlineLevel="0" collapsed="false">
      <c r="L369" s="7" t="n">
        <v>367</v>
      </c>
      <c r="M369" s="7" t="s">
        <v>1221</v>
      </c>
      <c r="N369" s="7" t="s">
        <v>832</v>
      </c>
      <c r="O369" s="7" t="s">
        <v>862</v>
      </c>
      <c r="P369" s="7" t="n">
        <v>3200</v>
      </c>
      <c r="Q369" s="93" t="n">
        <f aca="false">P369/100</f>
        <v>32</v>
      </c>
      <c r="R369" s="7" t="n">
        <v>31</v>
      </c>
      <c r="S369" s="7" t="n">
        <v>0</v>
      </c>
      <c r="T369" s="7" t="n">
        <v>0</v>
      </c>
      <c r="U369" s="7" t="n">
        <v>0</v>
      </c>
      <c r="V369" s="7" t="n">
        <v>0</v>
      </c>
      <c r="W369" s="7" t="n">
        <v>0</v>
      </c>
      <c r="X369" s="7" t="n">
        <v>1</v>
      </c>
      <c r="Y369" s="7" t="s">
        <v>834</v>
      </c>
      <c r="Z369" s="7" t="s">
        <v>835</v>
      </c>
      <c r="AA369" s="7" t="s">
        <v>836</v>
      </c>
      <c r="AB369" s="7" t="s">
        <v>837</v>
      </c>
      <c r="AC369" s="7" t="n">
        <v>0</v>
      </c>
      <c r="AD369" s="7" t="s">
        <v>838</v>
      </c>
      <c r="AE369" s="7" t="s">
        <v>836</v>
      </c>
    </row>
    <row r="370" customFormat="false" ht="12.8" hidden="false" customHeight="false" outlineLevel="0" collapsed="false">
      <c r="L370" s="7" t="n">
        <v>368</v>
      </c>
      <c r="M370" s="7" t="s">
        <v>1222</v>
      </c>
      <c r="N370" s="7" t="s">
        <v>832</v>
      </c>
      <c r="O370" s="7" t="s">
        <v>862</v>
      </c>
      <c r="P370" s="7" t="n">
        <v>2200</v>
      </c>
      <c r="Q370" s="93" t="n">
        <f aca="false">P370/100</f>
        <v>22</v>
      </c>
      <c r="R370" s="7" t="n">
        <v>31</v>
      </c>
      <c r="S370" s="7" t="n">
        <v>0</v>
      </c>
      <c r="T370" s="7" t="n">
        <v>0</v>
      </c>
      <c r="U370" s="7" t="n">
        <v>0</v>
      </c>
      <c r="V370" s="7" t="n">
        <v>0</v>
      </c>
      <c r="W370" s="7" t="n">
        <v>0</v>
      </c>
      <c r="X370" s="7" t="n">
        <v>3</v>
      </c>
      <c r="Y370" s="7" t="s">
        <v>834</v>
      </c>
      <c r="Z370" s="7" t="s">
        <v>835</v>
      </c>
      <c r="AA370" s="7" t="s">
        <v>836</v>
      </c>
      <c r="AB370" s="7" t="s">
        <v>837</v>
      </c>
      <c r="AC370" s="7" t="n">
        <v>0</v>
      </c>
      <c r="AD370" s="7" t="s">
        <v>838</v>
      </c>
      <c r="AE370" s="7" t="s">
        <v>836</v>
      </c>
    </row>
    <row r="371" customFormat="false" ht="12.8" hidden="false" customHeight="false" outlineLevel="0" collapsed="false">
      <c r="L371" s="7" t="n">
        <v>369</v>
      </c>
      <c r="M371" s="7" t="s">
        <v>1223</v>
      </c>
      <c r="N371" s="7" t="s">
        <v>832</v>
      </c>
      <c r="O371" s="7" t="s">
        <v>862</v>
      </c>
      <c r="P371" s="7" t="n">
        <v>2200</v>
      </c>
      <c r="Q371" s="93" t="n">
        <f aca="false">P371/100</f>
        <v>22</v>
      </c>
      <c r="R371" s="7" t="n">
        <v>31</v>
      </c>
      <c r="S371" s="7" t="n">
        <v>0</v>
      </c>
      <c r="T371" s="7" t="n">
        <v>0</v>
      </c>
      <c r="U371" s="7" t="n">
        <v>0</v>
      </c>
      <c r="V371" s="7" t="n">
        <v>0</v>
      </c>
      <c r="W371" s="7" t="n">
        <v>0</v>
      </c>
      <c r="X371" s="7" t="n">
        <v>3</v>
      </c>
      <c r="Y371" s="7" t="s">
        <v>834</v>
      </c>
      <c r="Z371" s="7" t="s">
        <v>835</v>
      </c>
      <c r="AA371" s="7" t="s">
        <v>836</v>
      </c>
      <c r="AB371" s="7" t="s">
        <v>837</v>
      </c>
      <c r="AC371" s="7" t="n">
        <v>0</v>
      </c>
      <c r="AD371" s="7" t="s">
        <v>838</v>
      </c>
      <c r="AE371" s="7" t="s">
        <v>836</v>
      </c>
    </row>
    <row r="372" customFormat="false" ht="12.8" hidden="false" customHeight="false" outlineLevel="0" collapsed="false">
      <c r="L372" s="7" t="n">
        <v>370</v>
      </c>
      <c r="M372" s="7" t="s">
        <v>1224</v>
      </c>
      <c r="N372" s="7" t="s">
        <v>832</v>
      </c>
      <c r="O372" s="7" t="s">
        <v>833</v>
      </c>
      <c r="P372" s="7" t="n">
        <v>1200</v>
      </c>
      <c r="Q372" s="93" t="n">
        <f aca="false">P372/100</f>
        <v>12</v>
      </c>
      <c r="R372" s="7" t="n">
        <v>17</v>
      </c>
      <c r="S372" s="7" t="n">
        <v>0</v>
      </c>
      <c r="T372" s="7" t="n">
        <v>0</v>
      </c>
      <c r="U372" s="7" t="n">
        <v>0</v>
      </c>
      <c r="V372" s="7" t="n">
        <v>0</v>
      </c>
      <c r="W372" s="7" t="n">
        <v>0</v>
      </c>
      <c r="X372" s="7" t="n">
        <v>1</v>
      </c>
      <c r="Y372" s="7" t="s">
        <v>834</v>
      </c>
      <c r="Z372" s="7" t="s">
        <v>835</v>
      </c>
      <c r="AA372" s="7" t="s">
        <v>836</v>
      </c>
      <c r="AB372" s="7" t="s">
        <v>837</v>
      </c>
      <c r="AC372" s="7" t="n">
        <v>0</v>
      </c>
      <c r="AD372" s="7" t="s">
        <v>838</v>
      </c>
      <c r="AE372" s="7" t="s">
        <v>836</v>
      </c>
    </row>
    <row r="373" customFormat="false" ht="12.8" hidden="false" customHeight="false" outlineLevel="0" collapsed="false">
      <c r="L373" s="7" t="n">
        <v>371</v>
      </c>
      <c r="M373" s="7" t="s">
        <v>1225</v>
      </c>
      <c r="N373" s="7" t="s">
        <v>832</v>
      </c>
      <c r="O373" s="7" t="s">
        <v>833</v>
      </c>
      <c r="P373" s="7" t="n">
        <v>1200</v>
      </c>
      <c r="Q373" s="93" t="n">
        <f aca="false">P373/100</f>
        <v>12</v>
      </c>
      <c r="R373" s="7" t="n">
        <v>17</v>
      </c>
      <c r="S373" s="7" t="n">
        <v>0</v>
      </c>
      <c r="T373" s="7" t="n">
        <v>0</v>
      </c>
      <c r="U373" s="7" t="n">
        <v>0</v>
      </c>
      <c r="V373" s="7" t="n">
        <v>0</v>
      </c>
      <c r="W373" s="7" t="n">
        <v>0</v>
      </c>
      <c r="X373" s="7" t="n">
        <v>1</v>
      </c>
      <c r="Y373" s="7" t="s">
        <v>834</v>
      </c>
      <c r="Z373" s="7" t="s">
        <v>835</v>
      </c>
      <c r="AA373" s="7" t="s">
        <v>836</v>
      </c>
      <c r="AB373" s="7" t="s">
        <v>837</v>
      </c>
      <c r="AC373" s="7" t="n">
        <v>0</v>
      </c>
      <c r="AD373" s="7" t="s">
        <v>838</v>
      </c>
      <c r="AE373" s="7" t="s">
        <v>836</v>
      </c>
    </row>
    <row r="374" customFormat="false" ht="12.8" hidden="false" customHeight="false" outlineLevel="0" collapsed="false">
      <c r="L374" s="7" t="n">
        <v>372</v>
      </c>
      <c r="M374" s="7" t="s">
        <v>1226</v>
      </c>
      <c r="N374" s="7" t="s">
        <v>832</v>
      </c>
      <c r="O374" s="7" t="s">
        <v>833</v>
      </c>
      <c r="P374" s="7" t="n">
        <v>1200</v>
      </c>
      <c r="Q374" s="93" t="n">
        <f aca="false">P374/100</f>
        <v>12</v>
      </c>
      <c r="R374" s="7" t="n">
        <v>17</v>
      </c>
      <c r="S374" s="7" t="n">
        <v>0</v>
      </c>
      <c r="T374" s="7" t="n">
        <v>0</v>
      </c>
      <c r="U374" s="7" t="n">
        <v>0</v>
      </c>
      <c r="V374" s="7" t="n">
        <v>0</v>
      </c>
      <c r="W374" s="7" t="n">
        <v>0</v>
      </c>
      <c r="X374" s="7" t="n">
        <v>1</v>
      </c>
      <c r="Y374" s="7" t="s">
        <v>834</v>
      </c>
      <c r="Z374" s="7" t="s">
        <v>835</v>
      </c>
      <c r="AA374" s="7" t="s">
        <v>836</v>
      </c>
      <c r="AB374" s="7" t="s">
        <v>837</v>
      </c>
      <c r="AC374" s="7" t="n">
        <v>0</v>
      </c>
      <c r="AD374" s="7" t="s">
        <v>838</v>
      </c>
      <c r="AE374" s="7" t="s">
        <v>836</v>
      </c>
    </row>
    <row r="375" customFormat="false" ht="12.8" hidden="false" customHeight="false" outlineLevel="0" collapsed="false">
      <c r="L375" s="7" t="n">
        <v>373</v>
      </c>
      <c r="M375" s="7" t="s">
        <v>1227</v>
      </c>
      <c r="N375" s="7" t="s">
        <v>832</v>
      </c>
      <c r="O375" s="7" t="s">
        <v>833</v>
      </c>
      <c r="P375" s="7" t="n">
        <v>1200</v>
      </c>
      <c r="Q375" s="93" t="n">
        <f aca="false">P375/100</f>
        <v>12</v>
      </c>
      <c r="R375" s="7" t="n">
        <v>17</v>
      </c>
      <c r="S375" s="7" t="n">
        <v>0</v>
      </c>
      <c r="T375" s="7" t="n">
        <v>0</v>
      </c>
      <c r="U375" s="7" t="n">
        <v>0</v>
      </c>
      <c r="V375" s="7" t="n">
        <v>0</v>
      </c>
      <c r="W375" s="7" t="n">
        <v>0</v>
      </c>
      <c r="X375" s="7" t="n">
        <v>1</v>
      </c>
      <c r="Y375" s="7" t="s">
        <v>834</v>
      </c>
      <c r="Z375" s="7" t="s">
        <v>835</v>
      </c>
      <c r="AA375" s="7" t="s">
        <v>836</v>
      </c>
      <c r="AB375" s="7" t="s">
        <v>837</v>
      </c>
      <c r="AC375" s="7" t="n">
        <v>0</v>
      </c>
      <c r="AD375" s="7" t="s">
        <v>838</v>
      </c>
      <c r="AE375" s="7" t="s">
        <v>836</v>
      </c>
    </row>
    <row r="376" customFormat="false" ht="12.8" hidden="false" customHeight="false" outlineLevel="0" collapsed="false">
      <c r="L376" s="7" t="n">
        <v>374</v>
      </c>
      <c r="M376" s="7" t="s">
        <v>1228</v>
      </c>
      <c r="N376" s="7" t="s">
        <v>832</v>
      </c>
      <c r="O376" s="7" t="s">
        <v>833</v>
      </c>
      <c r="P376" s="7" t="n">
        <v>1200</v>
      </c>
      <c r="Q376" s="93" t="n">
        <f aca="false">P376/100</f>
        <v>12</v>
      </c>
      <c r="R376" s="7" t="n">
        <v>17</v>
      </c>
      <c r="S376" s="7" t="n">
        <v>0</v>
      </c>
      <c r="T376" s="7" t="n">
        <v>0</v>
      </c>
      <c r="U376" s="7" t="n">
        <v>0</v>
      </c>
      <c r="V376" s="7" t="n">
        <v>0</v>
      </c>
      <c r="W376" s="7" t="n">
        <v>0</v>
      </c>
      <c r="X376" s="7" t="n">
        <v>1</v>
      </c>
      <c r="Y376" s="7" t="s">
        <v>834</v>
      </c>
      <c r="Z376" s="7" t="s">
        <v>835</v>
      </c>
      <c r="AA376" s="7" t="s">
        <v>836</v>
      </c>
      <c r="AB376" s="7" t="s">
        <v>837</v>
      </c>
      <c r="AC376" s="7" t="n">
        <v>0</v>
      </c>
      <c r="AD376" s="7" t="s">
        <v>838</v>
      </c>
      <c r="AE376" s="7" t="s">
        <v>836</v>
      </c>
    </row>
    <row r="377" customFormat="false" ht="12.8" hidden="false" customHeight="false" outlineLevel="0" collapsed="false">
      <c r="L377" s="7" t="n">
        <v>375</v>
      </c>
      <c r="M377" s="7" t="s">
        <v>1229</v>
      </c>
      <c r="N377" s="7" t="s">
        <v>832</v>
      </c>
      <c r="O377" s="7" t="s">
        <v>833</v>
      </c>
      <c r="P377" s="7" t="n">
        <v>1200</v>
      </c>
      <c r="Q377" s="93" t="n">
        <f aca="false">P377/100</f>
        <v>12</v>
      </c>
      <c r="R377" s="7" t="n">
        <v>17</v>
      </c>
      <c r="S377" s="7" t="n">
        <v>0</v>
      </c>
      <c r="T377" s="7" t="n">
        <v>0</v>
      </c>
      <c r="U377" s="7" t="n">
        <v>0</v>
      </c>
      <c r="V377" s="7" t="n">
        <v>0</v>
      </c>
      <c r="W377" s="7" t="n">
        <v>0</v>
      </c>
      <c r="X377" s="7" t="n">
        <v>1</v>
      </c>
      <c r="Y377" s="7" t="s">
        <v>834</v>
      </c>
      <c r="Z377" s="7" t="s">
        <v>835</v>
      </c>
      <c r="AA377" s="7" t="s">
        <v>836</v>
      </c>
      <c r="AB377" s="7" t="s">
        <v>837</v>
      </c>
      <c r="AC377" s="7" t="n">
        <v>0</v>
      </c>
      <c r="AD377" s="7" t="s">
        <v>838</v>
      </c>
      <c r="AE377" s="7" t="s">
        <v>836</v>
      </c>
    </row>
    <row r="378" customFormat="false" ht="12.8" hidden="false" customHeight="false" outlineLevel="0" collapsed="false">
      <c r="L378" s="7" t="n">
        <v>376</v>
      </c>
      <c r="M378" s="7" t="s">
        <v>1230</v>
      </c>
      <c r="N378" s="7" t="s">
        <v>832</v>
      </c>
      <c r="O378" s="7" t="s">
        <v>833</v>
      </c>
      <c r="P378" s="7" t="n">
        <v>1200</v>
      </c>
      <c r="Q378" s="93" t="n">
        <f aca="false">P378/100</f>
        <v>12</v>
      </c>
      <c r="R378" s="7" t="n">
        <v>17</v>
      </c>
      <c r="S378" s="7" t="n">
        <v>0</v>
      </c>
      <c r="T378" s="7" t="n">
        <v>0</v>
      </c>
      <c r="U378" s="7" t="n">
        <v>0</v>
      </c>
      <c r="V378" s="7" t="n">
        <v>0</v>
      </c>
      <c r="W378" s="7" t="n">
        <v>0</v>
      </c>
      <c r="X378" s="7" t="n">
        <v>1</v>
      </c>
      <c r="Y378" s="7" t="s">
        <v>834</v>
      </c>
      <c r="Z378" s="7" t="s">
        <v>835</v>
      </c>
      <c r="AA378" s="7" t="s">
        <v>836</v>
      </c>
      <c r="AB378" s="7" t="s">
        <v>837</v>
      </c>
      <c r="AC378" s="7" t="n">
        <v>0</v>
      </c>
      <c r="AD378" s="7" t="s">
        <v>838</v>
      </c>
      <c r="AE378" s="7" t="s">
        <v>836</v>
      </c>
    </row>
    <row r="379" customFormat="false" ht="12.8" hidden="false" customHeight="false" outlineLevel="0" collapsed="false">
      <c r="L379" s="7" t="n">
        <v>377</v>
      </c>
      <c r="M379" s="7" t="s">
        <v>1231</v>
      </c>
      <c r="N379" s="7" t="s">
        <v>832</v>
      </c>
      <c r="O379" s="7" t="s">
        <v>833</v>
      </c>
      <c r="P379" s="7" t="n">
        <v>1200</v>
      </c>
      <c r="Q379" s="93" t="n">
        <f aca="false">P379/100</f>
        <v>12</v>
      </c>
      <c r="R379" s="7" t="n">
        <v>17</v>
      </c>
      <c r="S379" s="7" t="n">
        <v>0</v>
      </c>
      <c r="T379" s="7" t="n">
        <v>0</v>
      </c>
      <c r="U379" s="7" t="n">
        <v>0</v>
      </c>
      <c r="V379" s="7" t="n">
        <v>0</v>
      </c>
      <c r="W379" s="7" t="n">
        <v>0</v>
      </c>
      <c r="X379" s="7" t="n">
        <v>1</v>
      </c>
      <c r="Y379" s="7" t="s">
        <v>834</v>
      </c>
      <c r="Z379" s="7" t="s">
        <v>835</v>
      </c>
      <c r="AA379" s="7" t="s">
        <v>836</v>
      </c>
      <c r="AB379" s="7" t="s">
        <v>837</v>
      </c>
      <c r="AC379" s="7" t="n">
        <v>0</v>
      </c>
      <c r="AD379" s="7" t="s">
        <v>838</v>
      </c>
      <c r="AE379" s="7" t="s">
        <v>836</v>
      </c>
    </row>
    <row r="380" customFormat="false" ht="12.8" hidden="false" customHeight="false" outlineLevel="0" collapsed="false">
      <c r="L380" s="7" t="n">
        <v>378</v>
      </c>
      <c r="M380" s="7" t="s">
        <v>1232</v>
      </c>
      <c r="N380" s="7" t="s">
        <v>832</v>
      </c>
      <c r="O380" s="7" t="s">
        <v>833</v>
      </c>
      <c r="P380" s="7" t="n">
        <v>1500</v>
      </c>
      <c r="Q380" s="93" t="n">
        <f aca="false">P380/100</f>
        <v>15</v>
      </c>
      <c r="R380" s="7" t="n">
        <v>17</v>
      </c>
      <c r="S380" s="7" t="n">
        <v>0</v>
      </c>
      <c r="T380" s="7" t="n">
        <v>0</v>
      </c>
      <c r="U380" s="7" t="n">
        <v>0</v>
      </c>
      <c r="V380" s="7" t="n">
        <v>0</v>
      </c>
      <c r="W380" s="7" t="n">
        <v>0</v>
      </c>
      <c r="X380" s="7" t="n">
        <v>1</v>
      </c>
      <c r="Y380" s="7" t="s">
        <v>834</v>
      </c>
      <c r="Z380" s="7" t="s">
        <v>835</v>
      </c>
      <c r="AA380" s="7" t="s">
        <v>836</v>
      </c>
      <c r="AB380" s="7" t="s">
        <v>837</v>
      </c>
      <c r="AC380" s="7" t="n">
        <v>0</v>
      </c>
      <c r="AD380" s="7" t="s">
        <v>838</v>
      </c>
      <c r="AE380" s="7" t="s">
        <v>836</v>
      </c>
    </row>
    <row r="381" customFormat="false" ht="12.8" hidden="false" customHeight="false" outlineLevel="0" collapsed="false">
      <c r="L381" s="7" t="n">
        <v>379</v>
      </c>
      <c r="M381" s="7" t="s">
        <v>1233</v>
      </c>
      <c r="N381" s="7" t="s">
        <v>832</v>
      </c>
      <c r="O381" s="7" t="s">
        <v>833</v>
      </c>
      <c r="P381" s="7" t="n">
        <v>1500</v>
      </c>
      <c r="Q381" s="93" t="n">
        <f aca="false">P381/100</f>
        <v>15</v>
      </c>
      <c r="R381" s="7" t="n">
        <v>17</v>
      </c>
      <c r="S381" s="7" t="n">
        <v>0</v>
      </c>
      <c r="T381" s="7" t="n">
        <v>0</v>
      </c>
      <c r="U381" s="7" t="n">
        <v>0</v>
      </c>
      <c r="V381" s="7" t="n">
        <v>0</v>
      </c>
      <c r="W381" s="7" t="n">
        <v>0</v>
      </c>
      <c r="X381" s="7" t="n">
        <v>1</v>
      </c>
      <c r="Y381" s="7" t="s">
        <v>834</v>
      </c>
      <c r="Z381" s="7" t="s">
        <v>835</v>
      </c>
      <c r="AA381" s="7" t="s">
        <v>836</v>
      </c>
      <c r="AB381" s="7" t="s">
        <v>837</v>
      </c>
      <c r="AC381" s="7" t="n">
        <v>0</v>
      </c>
      <c r="AD381" s="7" t="s">
        <v>838</v>
      </c>
      <c r="AE381" s="7" t="s">
        <v>836</v>
      </c>
    </row>
    <row r="382" customFormat="false" ht="12.8" hidden="false" customHeight="false" outlineLevel="0" collapsed="false">
      <c r="L382" s="7" t="n">
        <v>380</v>
      </c>
      <c r="M382" s="7" t="s">
        <v>1234</v>
      </c>
      <c r="N382" s="7" t="s">
        <v>832</v>
      </c>
      <c r="O382" s="7" t="s">
        <v>833</v>
      </c>
      <c r="P382" s="7" t="n">
        <v>1600</v>
      </c>
      <c r="Q382" s="93" t="n">
        <f aca="false">P382/100</f>
        <v>16</v>
      </c>
      <c r="R382" s="7" t="n">
        <v>17</v>
      </c>
      <c r="S382" s="7" t="n">
        <v>0</v>
      </c>
      <c r="T382" s="7" t="n">
        <v>0</v>
      </c>
      <c r="U382" s="7" t="n">
        <v>0</v>
      </c>
      <c r="V382" s="7" t="n">
        <v>0</v>
      </c>
      <c r="W382" s="7" t="n">
        <v>0</v>
      </c>
      <c r="X382" s="7" t="n">
        <v>1</v>
      </c>
      <c r="Y382" s="7" t="s">
        <v>834</v>
      </c>
      <c r="Z382" s="7" t="s">
        <v>835</v>
      </c>
      <c r="AA382" s="7" t="s">
        <v>836</v>
      </c>
      <c r="AB382" s="7" t="s">
        <v>837</v>
      </c>
      <c r="AC382" s="7" t="n">
        <v>0</v>
      </c>
      <c r="AD382" s="7" t="s">
        <v>838</v>
      </c>
      <c r="AE382" s="7" t="s">
        <v>836</v>
      </c>
    </row>
    <row r="383" customFormat="false" ht="12.8" hidden="false" customHeight="false" outlineLevel="0" collapsed="false">
      <c r="L383" s="7" t="n">
        <v>381</v>
      </c>
      <c r="M383" s="7" t="s">
        <v>1235</v>
      </c>
      <c r="N383" s="7" t="s">
        <v>832</v>
      </c>
      <c r="O383" s="7" t="s">
        <v>833</v>
      </c>
      <c r="P383" s="7" t="n">
        <v>1500</v>
      </c>
      <c r="Q383" s="93" t="n">
        <f aca="false">P383/100</f>
        <v>15</v>
      </c>
      <c r="R383" s="7" t="n">
        <v>17</v>
      </c>
      <c r="S383" s="7" t="n">
        <v>0</v>
      </c>
      <c r="T383" s="7" t="n">
        <v>0</v>
      </c>
      <c r="U383" s="7" t="n">
        <v>0</v>
      </c>
      <c r="V383" s="7" t="n">
        <v>0</v>
      </c>
      <c r="W383" s="7" t="n">
        <v>0</v>
      </c>
      <c r="X383" s="7" t="n">
        <v>1</v>
      </c>
      <c r="Y383" s="7" t="s">
        <v>834</v>
      </c>
      <c r="Z383" s="7" t="s">
        <v>835</v>
      </c>
      <c r="AA383" s="7" t="s">
        <v>836</v>
      </c>
      <c r="AB383" s="7" t="s">
        <v>837</v>
      </c>
      <c r="AC383" s="7" t="n">
        <v>0</v>
      </c>
      <c r="AD383" s="7" t="s">
        <v>838</v>
      </c>
      <c r="AE383" s="7" t="s">
        <v>836</v>
      </c>
    </row>
    <row r="384" customFormat="false" ht="12.8" hidden="false" customHeight="false" outlineLevel="0" collapsed="false">
      <c r="L384" s="7" t="n">
        <v>382</v>
      </c>
      <c r="M384" s="7" t="s">
        <v>1236</v>
      </c>
      <c r="N384" s="7" t="s">
        <v>832</v>
      </c>
      <c r="O384" s="7" t="s">
        <v>833</v>
      </c>
      <c r="P384" s="7" t="n">
        <v>1200</v>
      </c>
      <c r="Q384" s="93" t="n">
        <f aca="false">P384/100</f>
        <v>12</v>
      </c>
      <c r="R384" s="7" t="n">
        <v>17</v>
      </c>
      <c r="S384" s="7" t="n">
        <v>0</v>
      </c>
      <c r="T384" s="7" t="n">
        <v>0</v>
      </c>
      <c r="U384" s="7" t="n">
        <v>0</v>
      </c>
      <c r="V384" s="7" t="n">
        <v>0</v>
      </c>
      <c r="W384" s="7" t="n">
        <v>0</v>
      </c>
      <c r="X384" s="7" t="n">
        <v>1</v>
      </c>
      <c r="Y384" s="7" t="s">
        <v>834</v>
      </c>
      <c r="Z384" s="7" t="s">
        <v>835</v>
      </c>
      <c r="AA384" s="7" t="s">
        <v>836</v>
      </c>
      <c r="AB384" s="7" t="s">
        <v>837</v>
      </c>
      <c r="AC384" s="7" t="n">
        <v>0</v>
      </c>
      <c r="AD384" s="7" t="s">
        <v>838</v>
      </c>
      <c r="AE384" s="7" t="s">
        <v>836</v>
      </c>
    </row>
    <row r="385" customFormat="false" ht="12.8" hidden="false" customHeight="false" outlineLevel="0" collapsed="false">
      <c r="L385" s="7" t="n">
        <v>383</v>
      </c>
      <c r="M385" s="7" t="s">
        <v>1237</v>
      </c>
      <c r="N385" s="7" t="s">
        <v>832</v>
      </c>
      <c r="O385" s="7" t="s">
        <v>833</v>
      </c>
      <c r="P385" s="7" t="n">
        <v>2300</v>
      </c>
      <c r="Q385" s="93" t="n">
        <f aca="false">P385/100</f>
        <v>23</v>
      </c>
      <c r="R385" s="7" t="n">
        <v>17</v>
      </c>
      <c r="S385" s="7" t="n">
        <v>0</v>
      </c>
      <c r="T385" s="7" t="n">
        <v>0</v>
      </c>
      <c r="U385" s="7" t="n">
        <v>0</v>
      </c>
      <c r="V385" s="7" t="n">
        <v>0</v>
      </c>
      <c r="W385" s="7" t="n">
        <v>0</v>
      </c>
      <c r="X385" s="7" t="n">
        <v>1</v>
      </c>
      <c r="Y385" s="7" t="s">
        <v>834</v>
      </c>
      <c r="Z385" s="7" t="s">
        <v>835</v>
      </c>
      <c r="AA385" s="7" t="s">
        <v>836</v>
      </c>
      <c r="AB385" s="7" t="s">
        <v>837</v>
      </c>
      <c r="AC385" s="7" t="n">
        <v>0</v>
      </c>
      <c r="AD385" s="7" t="s">
        <v>838</v>
      </c>
      <c r="AE385" s="7" t="s">
        <v>836</v>
      </c>
    </row>
    <row r="386" customFormat="false" ht="12.8" hidden="false" customHeight="false" outlineLevel="0" collapsed="false">
      <c r="L386" s="7" t="n">
        <v>384</v>
      </c>
      <c r="M386" s="7" t="s">
        <v>1238</v>
      </c>
      <c r="N386" s="7" t="s">
        <v>832</v>
      </c>
      <c r="O386" s="7" t="s">
        <v>833</v>
      </c>
      <c r="P386" s="7" t="n">
        <v>2200</v>
      </c>
      <c r="Q386" s="93" t="n">
        <f aca="false">P386/100</f>
        <v>22</v>
      </c>
      <c r="R386" s="7" t="n">
        <v>17</v>
      </c>
      <c r="S386" s="7" t="n">
        <v>0</v>
      </c>
      <c r="T386" s="7" t="n">
        <v>0</v>
      </c>
      <c r="U386" s="7" t="n">
        <v>0</v>
      </c>
      <c r="V386" s="7" t="n">
        <v>0</v>
      </c>
      <c r="W386" s="7" t="n">
        <v>0</v>
      </c>
      <c r="X386" s="7" t="n">
        <v>1</v>
      </c>
      <c r="Y386" s="7" t="s">
        <v>834</v>
      </c>
      <c r="Z386" s="7" t="s">
        <v>835</v>
      </c>
      <c r="AA386" s="7" t="s">
        <v>836</v>
      </c>
      <c r="AB386" s="7" t="s">
        <v>837</v>
      </c>
      <c r="AC386" s="7" t="n">
        <v>0</v>
      </c>
      <c r="AD386" s="7" t="s">
        <v>838</v>
      </c>
      <c r="AE386" s="7" t="s">
        <v>836</v>
      </c>
    </row>
    <row r="387" customFormat="false" ht="12.8" hidden="false" customHeight="false" outlineLevel="0" collapsed="false">
      <c r="L387" s="7" t="n">
        <v>385</v>
      </c>
      <c r="M387" s="7" t="s">
        <v>1239</v>
      </c>
      <c r="N387" s="7" t="s">
        <v>832</v>
      </c>
      <c r="O387" s="7" t="s">
        <v>833</v>
      </c>
      <c r="P387" s="7" t="n">
        <v>1500</v>
      </c>
      <c r="Q387" s="93" t="n">
        <f aca="false">P387/100</f>
        <v>15</v>
      </c>
      <c r="R387" s="7" t="n">
        <v>17</v>
      </c>
      <c r="S387" s="7" t="n">
        <v>0</v>
      </c>
      <c r="T387" s="7" t="n">
        <v>0</v>
      </c>
      <c r="U387" s="7" t="n">
        <v>0</v>
      </c>
      <c r="V387" s="7" t="n">
        <v>0</v>
      </c>
      <c r="W387" s="7" t="n">
        <v>0</v>
      </c>
      <c r="X387" s="7" t="n">
        <v>1</v>
      </c>
      <c r="Y387" s="7" t="s">
        <v>834</v>
      </c>
      <c r="Z387" s="7" t="s">
        <v>835</v>
      </c>
      <c r="AA387" s="7" t="s">
        <v>836</v>
      </c>
      <c r="AB387" s="7" t="s">
        <v>837</v>
      </c>
      <c r="AC387" s="7" t="n">
        <v>0</v>
      </c>
      <c r="AD387" s="7" t="s">
        <v>838</v>
      </c>
      <c r="AE387" s="7" t="s">
        <v>836</v>
      </c>
    </row>
    <row r="388" customFormat="false" ht="12.8" hidden="false" customHeight="false" outlineLevel="0" collapsed="false">
      <c r="L388" s="7" t="n">
        <v>386</v>
      </c>
      <c r="M388" s="7" t="s">
        <v>1240</v>
      </c>
      <c r="N388" s="7" t="s">
        <v>832</v>
      </c>
      <c r="O388" s="7" t="s">
        <v>833</v>
      </c>
      <c r="P388" s="7" t="n">
        <v>1950</v>
      </c>
      <c r="Q388" s="93" t="n">
        <f aca="false">P388/100</f>
        <v>19.5</v>
      </c>
      <c r="R388" s="7" t="n">
        <v>17</v>
      </c>
      <c r="S388" s="7" t="n">
        <v>0</v>
      </c>
      <c r="T388" s="7" t="n">
        <v>0</v>
      </c>
      <c r="U388" s="7" t="n">
        <v>0</v>
      </c>
      <c r="V388" s="7" t="n">
        <v>0</v>
      </c>
      <c r="W388" s="7" t="n">
        <v>0</v>
      </c>
      <c r="X388" s="7" t="n">
        <v>1</v>
      </c>
      <c r="Y388" s="7" t="s">
        <v>834</v>
      </c>
      <c r="Z388" s="7" t="s">
        <v>835</v>
      </c>
      <c r="AA388" s="7" t="s">
        <v>836</v>
      </c>
      <c r="AB388" s="7" t="s">
        <v>837</v>
      </c>
      <c r="AC388" s="7" t="n">
        <v>0</v>
      </c>
      <c r="AD388" s="7" t="s">
        <v>838</v>
      </c>
      <c r="AE388" s="7" t="s">
        <v>836</v>
      </c>
    </row>
    <row r="389" customFormat="false" ht="12.8" hidden="false" customHeight="false" outlineLevel="0" collapsed="false">
      <c r="L389" s="7" t="n">
        <v>387</v>
      </c>
      <c r="M389" s="7" t="s">
        <v>1241</v>
      </c>
      <c r="N389" s="7" t="s">
        <v>832</v>
      </c>
      <c r="O389" s="7" t="s">
        <v>833</v>
      </c>
      <c r="P389" s="7" t="n">
        <v>2300</v>
      </c>
      <c r="Q389" s="93" t="n">
        <f aca="false">P389/100</f>
        <v>23</v>
      </c>
      <c r="R389" s="7" t="n">
        <v>17</v>
      </c>
      <c r="S389" s="7" t="n">
        <v>0</v>
      </c>
      <c r="T389" s="7" t="n">
        <v>0</v>
      </c>
      <c r="U389" s="7" t="n">
        <v>0</v>
      </c>
      <c r="V389" s="7" t="n">
        <v>0</v>
      </c>
      <c r="W389" s="7" t="n">
        <v>0</v>
      </c>
      <c r="X389" s="7" t="n">
        <v>1</v>
      </c>
      <c r="Y389" s="7" t="s">
        <v>834</v>
      </c>
      <c r="Z389" s="7" t="s">
        <v>835</v>
      </c>
      <c r="AA389" s="7" t="s">
        <v>836</v>
      </c>
      <c r="AB389" s="7" t="s">
        <v>837</v>
      </c>
      <c r="AC389" s="7" t="n">
        <v>0</v>
      </c>
      <c r="AD389" s="7" t="s">
        <v>838</v>
      </c>
      <c r="AE389" s="7" t="s">
        <v>836</v>
      </c>
    </row>
    <row r="390" customFormat="false" ht="12.8" hidden="false" customHeight="false" outlineLevel="0" collapsed="false">
      <c r="L390" s="7" t="n">
        <v>388</v>
      </c>
      <c r="M390" s="7" t="s">
        <v>1242</v>
      </c>
      <c r="N390" s="7" t="s">
        <v>832</v>
      </c>
      <c r="O390" s="7" t="s">
        <v>833</v>
      </c>
      <c r="P390" s="7" t="n">
        <v>1500</v>
      </c>
      <c r="Q390" s="93" t="n">
        <f aca="false">P390/100</f>
        <v>15</v>
      </c>
      <c r="R390" s="7" t="n">
        <v>17</v>
      </c>
      <c r="S390" s="7" t="n">
        <v>0</v>
      </c>
      <c r="T390" s="7" t="n">
        <v>0</v>
      </c>
      <c r="U390" s="7" t="n">
        <v>0</v>
      </c>
      <c r="V390" s="7" t="n">
        <v>0</v>
      </c>
      <c r="W390" s="7" t="n">
        <v>0</v>
      </c>
      <c r="X390" s="7" t="n">
        <v>1</v>
      </c>
      <c r="Y390" s="7" t="s">
        <v>834</v>
      </c>
      <c r="Z390" s="7" t="s">
        <v>835</v>
      </c>
      <c r="AA390" s="7" t="s">
        <v>836</v>
      </c>
      <c r="AB390" s="7" t="s">
        <v>837</v>
      </c>
      <c r="AC390" s="7" t="n">
        <v>0</v>
      </c>
      <c r="AD390" s="7" t="s">
        <v>838</v>
      </c>
      <c r="AE390" s="7" t="s">
        <v>836</v>
      </c>
    </row>
    <row r="391" customFormat="false" ht="12.8" hidden="false" customHeight="false" outlineLevel="0" collapsed="false">
      <c r="L391" s="7" t="n">
        <v>389</v>
      </c>
      <c r="M391" s="7" t="s">
        <v>1243</v>
      </c>
      <c r="N391" s="7" t="s">
        <v>832</v>
      </c>
      <c r="O391" s="7" t="s">
        <v>833</v>
      </c>
      <c r="P391" s="7" t="n">
        <v>1850</v>
      </c>
      <c r="Q391" s="93" t="n">
        <f aca="false">P391/100</f>
        <v>18.5</v>
      </c>
      <c r="R391" s="7" t="n">
        <v>17</v>
      </c>
      <c r="S391" s="7" t="n">
        <v>0</v>
      </c>
      <c r="T391" s="7" t="n">
        <v>0</v>
      </c>
      <c r="U391" s="7" t="n">
        <v>0</v>
      </c>
      <c r="V391" s="7" t="n">
        <v>0</v>
      </c>
      <c r="W391" s="7" t="n">
        <v>0</v>
      </c>
      <c r="X391" s="7" t="n">
        <v>1</v>
      </c>
      <c r="Y391" s="7" t="s">
        <v>834</v>
      </c>
      <c r="Z391" s="7" t="s">
        <v>835</v>
      </c>
      <c r="AA391" s="7" t="s">
        <v>836</v>
      </c>
      <c r="AB391" s="7" t="s">
        <v>837</v>
      </c>
      <c r="AC391" s="7" t="n">
        <v>0</v>
      </c>
      <c r="AD391" s="7" t="s">
        <v>838</v>
      </c>
      <c r="AE391" s="7" t="s">
        <v>836</v>
      </c>
    </row>
    <row r="392" customFormat="false" ht="12.8" hidden="false" customHeight="false" outlineLevel="0" collapsed="false">
      <c r="L392" s="7" t="n">
        <v>390</v>
      </c>
      <c r="M392" s="7" t="s">
        <v>1244</v>
      </c>
      <c r="N392" s="7" t="s">
        <v>832</v>
      </c>
      <c r="O392" s="7" t="s">
        <v>833</v>
      </c>
      <c r="P392" s="7" t="n">
        <v>2740</v>
      </c>
      <c r="Q392" s="93" t="n">
        <f aca="false">P392/100</f>
        <v>27.4</v>
      </c>
      <c r="R392" s="7" t="n">
        <v>17</v>
      </c>
      <c r="S392" s="7" t="n">
        <v>0</v>
      </c>
      <c r="T392" s="7" t="n">
        <v>0</v>
      </c>
      <c r="U392" s="7" t="n">
        <v>0</v>
      </c>
      <c r="V392" s="7" t="n">
        <v>0</v>
      </c>
      <c r="W392" s="7" t="n">
        <v>0</v>
      </c>
      <c r="X392" s="7" t="n">
        <v>1</v>
      </c>
      <c r="Y392" s="7" t="s">
        <v>834</v>
      </c>
      <c r="Z392" s="7" t="s">
        <v>835</v>
      </c>
      <c r="AA392" s="7" t="s">
        <v>836</v>
      </c>
      <c r="AB392" s="7" t="s">
        <v>837</v>
      </c>
      <c r="AC392" s="7" t="n">
        <v>0</v>
      </c>
      <c r="AD392" s="7" t="s">
        <v>838</v>
      </c>
      <c r="AE392" s="7" t="s">
        <v>836</v>
      </c>
    </row>
    <row r="393" customFormat="false" ht="12.8" hidden="false" customHeight="false" outlineLevel="0" collapsed="false">
      <c r="L393" s="7" t="n">
        <v>391</v>
      </c>
      <c r="M393" s="7" t="s">
        <v>1245</v>
      </c>
      <c r="N393" s="7" t="s">
        <v>832</v>
      </c>
      <c r="O393" s="7" t="s">
        <v>833</v>
      </c>
      <c r="P393" s="7" t="n">
        <v>1550</v>
      </c>
      <c r="Q393" s="93" t="n">
        <f aca="false">P393/100</f>
        <v>15.5</v>
      </c>
      <c r="R393" s="7" t="n">
        <v>17</v>
      </c>
      <c r="S393" s="7" t="n">
        <v>0</v>
      </c>
      <c r="T393" s="7" t="n">
        <v>0</v>
      </c>
      <c r="U393" s="7" t="n">
        <v>0</v>
      </c>
      <c r="V393" s="7" t="n">
        <v>0</v>
      </c>
      <c r="W393" s="7" t="n">
        <v>0</v>
      </c>
      <c r="X393" s="7" t="n">
        <v>1</v>
      </c>
      <c r="Y393" s="7" t="s">
        <v>834</v>
      </c>
      <c r="Z393" s="7" t="s">
        <v>835</v>
      </c>
      <c r="AA393" s="7" t="s">
        <v>836</v>
      </c>
      <c r="AB393" s="7" t="s">
        <v>837</v>
      </c>
      <c r="AC393" s="7" t="n">
        <v>0</v>
      </c>
      <c r="AD393" s="7" t="s">
        <v>838</v>
      </c>
      <c r="AE393" s="7" t="s">
        <v>836</v>
      </c>
    </row>
    <row r="394" customFormat="false" ht="12.8" hidden="false" customHeight="false" outlineLevel="0" collapsed="false">
      <c r="L394" s="7" t="n">
        <v>392</v>
      </c>
      <c r="M394" s="7" t="s">
        <v>1246</v>
      </c>
      <c r="N394" s="7" t="s">
        <v>832</v>
      </c>
      <c r="O394" s="7" t="s">
        <v>833</v>
      </c>
      <c r="P394" s="7" t="n">
        <v>2450</v>
      </c>
      <c r="Q394" s="93" t="n">
        <f aca="false">P394/100</f>
        <v>24.5</v>
      </c>
      <c r="R394" s="7" t="n">
        <v>17</v>
      </c>
      <c r="S394" s="7" t="n">
        <v>0</v>
      </c>
      <c r="T394" s="7" t="n">
        <v>0</v>
      </c>
      <c r="U394" s="7" t="n">
        <v>0</v>
      </c>
      <c r="V394" s="7" t="n">
        <v>0</v>
      </c>
      <c r="W394" s="7" t="n">
        <v>0</v>
      </c>
      <c r="X394" s="7" t="n">
        <v>1</v>
      </c>
      <c r="Y394" s="7" t="s">
        <v>834</v>
      </c>
      <c r="Z394" s="7" t="s">
        <v>835</v>
      </c>
      <c r="AA394" s="7" t="s">
        <v>836</v>
      </c>
      <c r="AB394" s="7" t="s">
        <v>837</v>
      </c>
      <c r="AC394" s="7" t="n">
        <v>0</v>
      </c>
      <c r="AD394" s="7" t="s">
        <v>838</v>
      </c>
      <c r="AE394" s="7" t="s">
        <v>836</v>
      </c>
    </row>
    <row r="395" customFormat="false" ht="12.8" hidden="false" customHeight="false" outlineLevel="0" collapsed="false">
      <c r="L395" s="7" t="n">
        <v>393</v>
      </c>
      <c r="M395" s="7" t="s">
        <v>1247</v>
      </c>
      <c r="N395" s="7" t="s">
        <v>832</v>
      </c>
      <c r="O395" s="7" t="s">
        <v>833</v>
      </c>
      <c r="P395" s="7" t="n">
        <v>1460</v>
      </c>
      <c r="Q395" s="93" t="n">
        <f aca="false">P395/100</f>
        <v>14.6</v>
      </c>
      <c r="R395" s="7" t="n">
        <v>17</v>
      </c>
      <c r="S395" s="7" t="n">
        <v>0</v>
      </c>
      <c r="T395" s="7" t="n">
        <v>0</v>
      </c>
      <c r="U395" s="7" t="n">
        <v>0</v>
      </c>
      <c r="V395" s="7" t="n">
        <v>0</v>
      </c>
      <c r="W395" s="7" t="n">
        <v>0</v>
      </c>
      <c r="X395" s="7" t="n">
        <v>1</v>
      </c>
      <c r="Y395" s="7" t="s">
        <v>834</v>
      </c>
      <c r="Z395" s="7" t="s">
        <v>835</v>
      </c>
      <c r="AA395" s="7" t="s">
        <v>836</v>
      </c>
      <c r="AB395" s="7" t="s">
        <v>837</v>
      </c>
      <c r="AC395" s="7" t="n">
        <v>0</v>
      </c>
      <c r="AD395" s="7" t="s">
        <v>838</v>
      </c>
      <c r="AE395" s="7" t="s">
        <v>836</v>
      </c>
    </row>
    <row r="396" customFormat="false" ht="12.8" hidden="false" customHeight="false" outlineLevel="0" collapsed="false">
      <c r="L396" s="7" t="n">
        <v>394</v>
      </c>
      <c r="M396" s="7" t="s">
        <v>1248</v>
      </c>
      <c r="N396" s="7" t="s">
        <v>832</v>
      </c>
      <c r="O396" s="7" t="s">
        <v>833</v>
      </c>
      <c r="P396" s="7" t="n">
        <v>1800</v>
      </c>
      <c r="Q396" s="93" t="n">
        <f aca="false">P396/100</f>
        <v>18</v>
      </c>
      <c r="R396" s="7" t="n">
        <v>17</v>
      </c>
      <c r="S396" s="7" t="n">
        <v>0</v>
      </c>
      <c r="T396" s="7" t="n">
        <v>0</v>
      </c>
      <c r="U396" s="7" t="n">
        <v>0</v>
      </c>
      <c r="V396" s="7" t="n">
        <v>0</v>
      </c>
      <c r="W396" s="7" t="n">
        <v>0</v>
      </c>
      <c r="X396" s="7" t="n">
        <v>1</v>
      </c>
      <c r="Y396" s="7" t="s">
        <v>834</v>
      </c>
      <c r="Z396" s="7" t="s">
        <v>835</v>
      </c>
      <c r="AA396" s="7" t="s">
        <v>836</v>
      </c>
      <c r="AB396" s="7" t="s">
        <v>837</v>
      </c>
      <c r="AC396" s="7" t="n">
        <v>0</v>
      </c>
      <c r="AD396" s="7" t="s">
        <v>838</v>
      </c>
      <c r="AE396" s="7" t="s">
        <v>836</v>
      </c>
    </row>
    <row r="397" customFormat="false" ht="12.8" hidden="false" customHeight="false" outlineLevel="0" collapsed="false">
      <c r="L397" s="7" t="n">
        <v>395</v>
      </c>
      <c r="M397" s="7" t="s">
        <v>1249</v>
      </c>
      <c r="N397" s="7" t="s">
        <v>832</v>
      </c>
      <c r="O397" s="7" t="s">
        <v>833</v>
      </c>
      <c r="P397" s="7" t="n">
        <v>1700</v>
      </c>
      <c r="Q397" s="93" t="n">
        <f aca="false">P397/100</f>
        <v>17</v>
      </c>
      <c r="R397" s="7" t="n">
        <v>17</v>
      </c>
      <c r="S397" s="7" t="n">
        <v>0</v>
      </c>
      <c r="T397" s="7" t="n">
        <v>0</v>
      </c>
      <c r="U397" s="7" t="n">
        <v>0</v>
      </c>
      <c r="V397" s="7" t="n">
        <v>0</v>
      </c>
      <c r="W397" s="7" t="n">
        <v>0</v>
      </c>
      <c r="X397" s="7" t="n">
        <v>1</v>
      </c>
      <c r="Y397" s="7" t="s">
        <v>834</v>
      </c>
      <c r="Z397" s="7" t="s">
        <v>835</v>
      </c>
      <c r="AA397" s="7" t="s">
        <v>836</v>
      </c>
      <c r="AB397" s="7" t="s">
        <v>837</v>
      </c>
      <c r="AC397" s="7" t="n">
        <v>0</v>
      </c>
      <c r="AD397" s="7" t="s">
        <v>838</v>
      </c>
      <c r="AE397" s="7" t="s">
        <v>836</v>
      </c>
    </row>
    <row r="398" customFormat="false" ht="12.8" hidden="false" customHeight="false" outlineLevel="0" collapsed="false">
      <c r="L398" s="7" t="n">
        <v>396</v>
      </c>
      <c r="M398" s="7" t="s">
        <v>1250</v>
      </c>
      <c r="N398" s="7" t="s">
        <v>832</v>
      </c>
      <c r="O398" s="7" t="s">
        <v>833</v>
      </c>
      <c r="P398" s="7" t="n">
        <v>1600</v>
      </c>
      <c r="Q398" s="93" t="n">
        <f aca="false">P398/100</f>
        <v>16</v>
      </c>
      <c r="R398" s="7" t="n">
        <v>17</v>
      </c>
      <c r="S398" s="7" t="n">
        <v>0</v>
      </c>
      <c r="T398" s="7" t="n">
        <v>0</v>
      </c>
      <c r="U398" s="7" t="n">
        <v>0</v>
      </c>
      <c r="V398" s="7" t="n">
        <v>0</v>
      </c>
      <c r="W398" s="7" t="n">
        <v>0</v>
      </c>
      <c r="X398" s="7" t="n">
        <v>1</v>
      </c>
      <c r="Y398" s="7" t="s">
        <v>834</v>
      </c>
      <c r="Z398" s="7" t="s">
        <v>835</v>
      </c>
      <c r="AA398" s="7" t="s">
        <v>836</v>
      </c>
      <c r="AB398" s="7" t="s">
        <v>837</v>
      </c>
      <c r="AC398" s="7" t="n">
        <v>0</v>
      </c>
      <c r="AD398" s="7" t="s">
        <v>838</v>
      </c>
      <c r="AE398" s="7" t="s">
        <v>836</v>
      </c>
    </row>
    <row r="399" customFormat="false" ht="12.8" hidden="false" customHeight="false" outlineLevel="0" collapsed="false">
      <c r="L399" s="7" t="n">
        <v>397</v>
      </c>
      <c r="M399" s="7" t="s">
        <v>1251</v>
      </c>
      <c r="N399" s="7" t="s">
        <v>832</v>
      </c>
      <c r="O399" s="7" t="s">
        <v>833</v>
      </c>
      <c r="P399" s="7" t="n">
        <v>1000</v>
      </c>
      <c r="Q399" s="93" t="n">
        <f aca="false">P399/100</f>
        <v>10</v>
      </c>
      <c r="R399" s="7" t="n">
        <v>17</v>
      </c>
      <c r="S399" s="7" t="n">
        <v>0</v>
      </c>
      <c r="T399" s="7" t="n">
        <v>0</v>
      </c>
      <c r="U399" s="7" t="n">
        <v>0</v>
      </c>
      <c r="V399" s="7" t="n">
        <v>0</v>
      </c>
      <c r="W399" s="7" t="n">
        <v>0</v>
      </c>
      <c r="X399" s="7" t="n">
        <v>1</v>
      </c>
      <c r="Y399" s="7" t="s">
        <v>834</v>
      </c>
      <c r="Z399" s="7" t="s">
        <v>835</v>
      </c>
      <c r="AA399" s="7" t="s">
        <v>836</v>
      </c>
      <c r="AB399" s="7" t="s">
        <v>837</v>
      </c>
      <c r="AC399" s="7" t="n">
        <v>0</v>
      </c>
      <c r="AD399" s="7" t="s">
        <v>838</v>
      </c>
      <c r="AE399" s="7" t="s">
        <v>836</v>
      </c>
    </row>
    <row r="400" customFormat="false" ht="12.8" hidden="false" customHeight="false" outlineLevel="0" collapsed="false">
      <c r="L400" s="7" t="n">
        <v>398</v>
      </c>
      <c r="M400" s="7" t="s">
        <v>1252</v>
      </c>
      <c r="N400" s="7" t="s">
        <v>832</v>
      </c>
      <c r="O400" s="7" t="s">
        <v>833</v>
      </c>
      <c r="P400" s="7" t="n">
        <v>700</v>
      </c>
      <c r="Q400" s="93" t="n">
        <f aca="false">P400/100</f>
        <v>7</v>
      </c>
      <c r="R400" s="7" t="n">
        <v>17</v>
      </c>
      <c r="S400" s="7" t="n">
        <v>0</v>
      </c>
      <c r="T400" s="7" t="n">
        <v>0</v>
      </c>
      <c r="U400" s="7" t="n">
        <v>0</v>
      </c>
      <c r="V400" s="7" t="n">
        <v>0</v>
      </c>
      <c r="W400" s="7" t="n">
        <v>0</v>
      </c>
      <c r="X400" s="7" t="n">
        <v>1</v>
      </c>
      <c r="Y400" s="7" t="s">
        <v>834</v>
      </c>
      <c r="Z400" s="7" t="s">
        <v>835</v>
      </c>
      <c r="AA400" s="7" t="s">
        <v>836</v>
      </c>
      <c r="AB400" s="7" t="s">
        <v>837</v>
      </c>
      <c r="AC400" s="7" t="n">
        <v>0</v>
      </c>
      <c r="AD400" s="7" t="s">
        <v>838</v>
      </c>
      <c r="AE400" s="7" t="s">
        <v>836</v>
      </c>
    </row>
    <row r="401" customFormat="false" ht="12.8" hidden="false" customHeight="false" outlineLevel="0" collapsed="false">
      <c r="L401" s="7" t="n">
        <v>399</v>
      </c>
      <c r="M401" s="7" t="s">
        <v>1253</v>
      </c>
      <c r="N401" s="7" t="s">
        <v>832</v>
      </c>
      <c r="O401" s="7" t="s">
        <v>833</v>
      </c>
      <c r="P401" s="7" t="n">
        <v>1500</v>
      </c>
      <c r="Q401" s="93" t="n">
        <f aca="false">P401/100</f>
        <v>15</v>
      </c>
      <c r="R401" s="7" t="n">
        <v>17</v>
      </c>
      <c r="S401" s="7" t="n">
        <v>0</v>
      </c>
      <c r="T401" s="7" t="n">
        <v>0</v>
      </c>
      <c r="U401" s="7" t="n">
        <v>0</v>
      </c>
      <c r="V401" s="7" t="n">
        <v>0</v>
      </c>
      <c r="W401" s="7" t="n">
        <v>0</v>
      </c>
      <c r="X401" s="7" t="n">
        <v>1</v>
      </c>
      <c r="Y401" s="7" t="s">
        <v>834</v>
      </c>
      <c r="Z401" s="7" t="s">
        <v>835</v>
      </c>
      <c r="AA401" s="7" t="s">
        <v>836</v>
      </c>
      <c r="AB401" s="7" t="s">
        <v>837</v>
      </c>
      <c r="AC401" s="7" t="n">
        <v>0</v>
      </c>
      <c r="AD401" s="7" t="s">
        <v>838</v>
      </c>
      <c r="AE401" s="7" t="s">
        <v>836</v>
      </c>
    </row>
    <row r="402" customFormat="false" ht="12.8" hidden="false" customHeight="false" outlineLevel="0" collapsed="false">
      <c r="L402" s="7" t="n">
        <v>400</v>
      </c>
      <c r="M402" s="7" t="s">
        <v>1254</v>
      </c>
      <c r="N402" s="7" t="s">
        <v>832</v>
      </c>
      <c r="O402" s="7" t="s">
        <v>833</v>
      </c>
      <c r="P402" s="7" t="n">
        <v>1000</v>
      </c>
      <c r="Q402" s="93" t="n">
        <f aca="false">P402/100</f>
        <v>10</v>
      </c>
      <c r="R402" s="7" t="n">
        <v>17</v>
      </c>
      <c r="S402" s="7" t="n">
        <v>0</v>
      </c>
      <c r="T402" s="7" t="n">
        <v>0</v>
      </c>
      <c r="U402" s="7" t="n">
        <v>0</v>
      </c>
      <c r="V402" s="7" t="n">
        <v>0</v>
      </c>
      <c r="W402" s="7" t="n">
        <v>0</v>
      </c>
      <c r="X402" s="7" t="n">
        <v>1</v>
      </c>
      <c r="Y402" s="7" t="s">
        <v>834</v>
      </c>
      <c r="Z402" s="7" t="s">
        <v>835</v>
      </c>
      <c r="AA402" s="7" t="s">
        <v>836</v>
      </c>
      <c r="AB402" s="7" t="s">
        <v>837</v>
      </c>
      <c r="AC402" s="7" t="n">
        <v>0</v>
      </c>
      <c r="AD402" s="7" t="s">
        <v>838</v>
      </c>
      <c r="AE402" s="7" t="s">
        <v>836</v>
      </c>
    </row>
    <row r="403" customFormat="false" ht="12.8" hidden="false" customHeight="false" outlineLevel="0" collapsed="false">
      <c r="L403" s="7" t="n">
        <v>401</v>
      </c>
      <c r="M403" s="7" t="s">
        <v>1255</v>
      </c>
      <c r="N403" s="7" t="s">
        <v>832</v>
      </c>
      <c r="O403" s="7" t="s">
        <v>833</v>
      </c>
      <c r="P403" s="7" t="n">
        <v>100</v>
      </c>
      <c r="Q403" s="93" t="n">
        <f aca="false">P403/100</f>
        <v>1</v>
      </c>
      <c r="R403" s="7" t="n">
        <v>13</v>
      </c>
      <c r="S403" s="7" t="n">
        <v>0</v>
      </c>
      <c r="T403" s="7" t="n">
        <v>0</v>
      </c>
      <c r="U403" s="7" t="n">
        <v>0</v>
      </c>
      <c r="V403" s="7" t="n">
        <v>0</v>
      </c>
      <c r="W403" s="7" t="n">
        <v>0</v>
      </c>
      <c r="X403" s="7" t="n">
        <v>1</v>
      </c>
      <c r="Y403" s="7" t="s">
        <v>834</v>
      </c>
      <c r="Z403" s="7" t="s">
        <v>835</v>
      </c>
      <c r="AA403" s="7" t="s">
        <v>836</v>
      </c>
      <c r="AB403" s="7" t="s">
        <v>837</v>
      </c>
      <c r="AC403" s="7" t="n">
        <v>0</v>
      </c>
      <c r="AD403" s="7" t="s">
        <v>838</v>
      </c>
      <c r="AE403" s="7" t="s">
        <v>836</v>
      </c>
    </row>
    <row r="404" customFormat="false" ht="12.8" hidden="false" customHeight="false" outlineLevel="0" collapsed="false">
      <c r="L404" s="7" t="n">
        <v>402</v>
      </c>
      <c r="M404" s="7" t="s">
        <v>1256</v>
      </c>
      <c r="N404" s="7" t="s">
        <v>832</v>
      </c>
      <c r="O404" s="7" t="s">
        <v>833</v>
      </c>
      <c r="P404" s="7" t="n">
        <v>150</v>
      </c>
      <c r="Q404" s="93" t="n">
        <f aca="false">P404/100</f>
        <v>1.5</v>
      </c>
      <c r="R404" s="7" t="n">
        <v>13</v>
      </c>
      <c r="S404" s="7" t="n">
        <v>0</v>
      </c>
      <c r="T404" s="7" t="n">
        <v>0</v>
      </c>
      <c r="U404" s="7" t="n">
        <v>0</v>
      </c>
      <c r="V404" s="7" t="n">
        <v>0</v>
      </c>
      <c r="W404" s="7" t="n">
        <v>0</v>
      </c>
      <c r="X404" s="7" t="n">
        <v>1</v>
      </c>
      <c r="Y404" s="7" t="s">
        <v>834</v>
      </c>
      <c r="Z404" s="7" t="s">
        <v>835</v>
      </c>
      <c r="AA404" s="7" t="s">
        <v>836</v>
      </c>
      <c r="AB404" s="7" t="s">
        <v>837</v>
      </c>
      <c r="AC404" s="7" t="n">
        <v>0</v>
      </c>
      <c r="AD404" s="7" t="s">
        <v>838</v>
      </c>
      <c r="AE404" s="7" t="s">
        <v>836</v>
      </c>
    </row>
    <row r="405" customFormat="false" ht="12.8" hidden="false" customHeight="false" outlineLevel="0" collapsed="false">
      <c r="L405" s="7" t="n">
        <v>403</v>
      </c>
      <c r="M405" s="7" t="s">
        <v>1257</v>
      </c>
      <c r="N405" s="7" t="s">
        <v>832</v>
      </c>
      <c r="O405" s="7" t="s">
        <v>833</v>
      </c>
      <c r="P405" s="7" t="n">
        <v>250</v>
      </c>
      <c r="Q405" s="93" t="n">
        <f aca="false">P405/100</f>
        <v>2.5</v>
      </c>
      <c r="R405" s="7" t="n">
        <v>13</v>
      </c>
      <c r="S405" s="7" t="n">
        <v>0</v>
      </c>
      <c r="T405" s="7" t="n">
        <v>0</v>
      </c>
      <c r="U405" s="7" t="n">
        <v>0</v>
      </c>
      <c r="V405" s="7" t="n">
        <v>0</v>
      </c>
      <c r="W405" s="7" t="n">
        <v>0</v>
      </c>
      <c r="X405" s="7" t="n">
        <v>1</v>
      </c>
      <c r="Y405" s="7" t="s">
        <v>834</v>
      </c>
      <c r="Z405" s="7" t="s">
        <v>835</v>
      </c>
      <c r="AA405" s="7" t="s">
        <v>836</v>
      </c>
      <c r="AB405" s="7" t="s">
        <v>837</v>
      </c>
      <c r="AC405" s="7" t="n">
        <v>0</v>
      </c>
      <c r="AD405" s="7" t="s">
        <v>838</v>
      </c>
      <c r="AE405" s="7" t="s">
        <v>836</v>
      </c>
    </row>
    <row r="406" customFormat="false" ht="12.8" hidden="false" customHeight="false" outlineLevel="0" collapsed="false">
      <c r="L406" s="7" t="n">
        <v>404</v>
      </c>
      <c r="M406" s="7" t="s">
        <v>1258</v>
      </c>
      <c r="N406" s="7" t="s">
        <v>832</v>
      </c>
      <c r="O406" s="7" t="s">
        <v>833</v>
      </c>
      <c r="P406" s="7" t="n">
        <v>600</v>
      </c>
      <c r="Q406" s="93" t="n">
        <f aca="false">P406/100</f>
        <v>6</v>
      </c>
      <c r="R406" s="7" t="n">
        <v>13</v>
      </c>
      <c r="S406" s="7" t="n">
        <v>0</v>
      </c>
      <c r="T406" s="7" t="n">
        <v>0</v>
      </c>
      <c r="U406" s="7" t="n">
        <v>0</v>
      </c>
      <c r="V406" s="7" t="n">
        <v>0</v>
      </c>
      <c r="W406" s="7" t="n">
        <v>0</v>
      </c>
      <c r="X406" s="7" t="n">
        <v>1</v>
      </c>
      <c r="Y406" s="7" t="s">
        <v>834</v>
      </c>
      <c r="Z406" s="7" t="s">
        <v>835</v>
      </c>
      <c r="AA406" s="7" t="s">
        <v>836</v>
      </c>
      <c r="AB406" s="7" t="s">
        <v>837</v>
      </c>
      <c r="AC406" s="7" t="n">
        <v>0</v>
      </c>
      <c r="AD406" s="7" t="s">
        <v>838</v>
      </c>
      <c r="AE406" s="7" t="s">
        <v>836</v>
      </c>
    </row>
    <row r="407" customFormat="false" ht="12.8" hidden="false" customHeight="false" outlineLevel="0" collapsed="false">
      <c r="L407" s="7" t="n">
        <v>405</v>
      </c>
      <c r="M407" s="7" t="s">
        <v>1259</v>
      </c>
      <c r="N407" s="7" t="s">
        <v>832</v>
      </c>
      <c r="O407" s="7" t="s">
        <v>833</v>
      </c>
      <c r="P407" s="7" t="n">
        <v>1900</v>
      </c>
      <c r="Q407" s="93" t="n">
        <f aca="false">P407/100</f>
        <v>19</v>
      </c>
      <c r="R407" s="7" t="n">
        <v>17</v>
      </c>
      <c r="S407" s="7" t="n">
        <v>0</v>
      </c>
      <c r="T407" s="7" t="n">
        <v>0</v>
      </c>
      <c r="U407" s="7" t="n">
        <v>0</v>
      </c>
      <c r="V407" s="7" t="n">
        <v>0</v>
      </c>
      <c r="W407" s="7" t="n">
        <v>0</v>
      </c>
      <c r="X407" s="7" t="n">
        <v>1</v>
      </c>
      <c r="Y407" s="7" t="s">
        <v>834</v>
      </c>
      <c r="Z407" s="7" t="s">
        <v>835</v>
      </c>
      <c r="AA407" s="7" t="s">
        <v>836</v>
      </c>
      <c r="AB407" s="7" t="s">
        <v>837</v>
      </c>
      <c r="AC407" s="7" t="n">
        <v>0</v>
      </c>
      <c r="AD407" s="7" t="s">
        <v>838</v>
      </c>
      <c r="AE407" s="7" t="s">
        <v>836</v>
      </c>
    </row>
    <row r="408" customFormat="false" ht="12.8" hidden="false" customHeight="false" outlineLevel="0" collapsed="false">
      <c r="L408" s="7" t="n">
        <v>406</v>
      </c>
      <c r="M408" s="7" t="s">
        <v>1260</v>
      </c>
      <c r="N408" s="7" t="s">
        <v>832</v>
      </c>
      <c r="O408" s="7" t="s">
        <v>833</v>
      </c>
      <c r="P408" s="7" t="n">
        <v>1500</v>
      </c>
      <c r="Q408" s="93" t="n">
        <f aca="false">P408/100</f>
        <v>15</v>
      </c>
      <c r="R408" s="7" t="n">
        <v>17</v>
      </c>
      <c r="S408" s="7" t="n">
        <v>0</v>
      </c>
      <c r="T408" s="7" t="n">
        <v>0</v>
      </c>
      <c r="U408" s="7" t="n">
        <v>0</v>
      </c>
      <c r="V408" s="7" t="n">
        <v>0</v>
      </c>
      <c r="W408" s="7" t="n">
        <v>0</v>
      </c>
      <c r="X408" s="7" t="n">
        <v>1</v>
      </c>
      <c r="Y408" s="7" t="s">
        <v>834</v>
      </c>
      <c r="Z408" s="7" t="s">
        <v>835</v>
      </c>
      <c r="AA408" s="7" t="s">
        <v>836</v>
      </c>
      <c r="AB408" s="7" t="s">
        <v>837</v>
      </c>
      <c r="AC408" s="7" t="n">
        <v>0</v>
      </c>
      <c r="AD408" s="7" t="s">
        <v>838</v>
      </c>
      <c r="AE408" s="7" t="s">
        <v>836</v>
      </c>
    </row>
    <row r="409" customFormat="false" ht="12.8" hidden="false" customHeight="false" outlineLevel="0" collapsed="false">
      <c r="L409" s="7" t="n">
        <v>407</v>
      </c>
      <c r="M409" s="7" t="s">
        <v>1261</v>
      </c>
      <c r="N409" s="7" t="s">
        <v>832</v>
      </c>
      <c r="O409" s="7" t="s">
        <v>833</v>
      </c>
      <c r="P409" s="7" t="n">
        <v>1250</v>
      </c>
      <c r="Q409" s="93" t="n">
        <f aca="false">P409/100</f>
        <v>12.5</v>
      </c>
      <c r="R409" s="7" t="n">
        <v>17</v>
      </c>
      <c r="S409" s="7" t="n">
        <v>0</v>
      </c>
      <c r="T409" s="7" t="n">
        <v>0</v>
      </c>
      <c r="U409" s="7" t="n">
        <v>0</v>
      </c>
      <c r="V409" s="7" t="n">
        <v>0</v>
      </c>
      <c r="W409" s="7" t="n">
        <v>0</v>
      </c>
      <c r="X409" s="7" t="n">
        <v>1</v>
      </c>
      <c r="Y409" s="7" t="s">
        <v>834</v>
      </c>
      <c r="Z409" s="7" t="s">
        <v>835</v>
      </c>
      <c r="AA409" s="7" t="s">
        <v>836</v>
      </c>
      <c r="AB409" s="7" t="s">
        <v>837</v>
      </c>
      <c r="AC409" s="7" t="n">
        <v>0</v>
      </c>
      <c r="AD409" s="7" t="s">
        <v>838</v>
      </c>
      <c r="AE409" s="7" t="s">
        <v>836</v>
      </c>
    </row>
    <row r="410" customFormat="false" ht="12.8" hidden="false" customHeight="false" outlineLevel="0" collapsed="false">
      <c r="L410" s="7" t="n">
        <v>408</v>
      </c>
      <c r="M410" s="7" t="s">
        <v>1262</v>
      </c>
      <c r="N410" s="7" t="s">
        <v>832</v>
      </c>
      <c r="O410" s="7" t="s">
        <v>833</v>
      </c>
      <c r="P410" s="7" t="n">
        <v>1200</v>
      </c>
      <c r="Q410" s="93" t="n">
        <f aca="false">P410/100</f>
        <v>12</v>
      </c>
      <c r="R410" s="7" t="n">
        <v>17</v>
      </c>
      <c r="S410" s="7" t="n">
        <v>0</v>
      </c>
      <c r="T410" s="7" t="n">
        <v>0</v>
      </c>
      <c r="U410" s="7" t="n">
        <v>0</v>
      </c>
      <c r="V410" s="7" t="n">
        <v>0</v>
      </c>
      <c r="W410" s="7" t="n">
        <v>0</v>
      </c>
      <c r="X410" s="7" t="n">
        <v>1</v>
      </c>
      <c r="Y410" s="7" t="s">
        <v>834</v>
      </c>
      <c r="Z410" s="7" t="s">
        <v>835</v>
      </c>
      <c r="AA410" s="7" t="s">
        <v>836</v>
      </c>
      <c r="AB410" s="7" t="s">
        <v>837</v>
      </c>
      <c r="AC410" s="7" t="n">
        <v>0</v>
      </c>
      <c r="AD410" s="7" t="s">
        <v>838</v>
      </c>
      <c r="AE410" s="7" t="s">
        <v>836</v>
      </c>
    </row>
    <row r="411" customFormat="false" ht="12.8" hidden="false" customHeight="false" outlineLevel="0" collapsed="false">
      <c r="L411" s="7" t="n">
        <v>409</v>
      </c>
      <c r="M411" s="7" t="s">
        <v>1263</v>
      </c>
      <c r="N411" s="7" t="s">
        <v>832</v>
      </c>
      <c r="O411" s="7" t="s">
        <v>833</v>
      </c>
      <c r="P411" s="7" t="n">
        <v>500</v>
      </c>
      <c r="Q411" s="93" t="n">
        <f aca="false">P411/100</f>
        <v>5</v>
      </c>
      <c r="R411" s="7" t="n">
        <v>6</v>
      </c>
      <c r="S411" s="7" t="n">
        <v>0</v>
      </c>
      <c r="T411" s="7" t="n">
        <v>0</v>
      </c>
      <c r="U411" s="7" t="n">
        <v>0</v>
      </c>
      <c r="V411" s="7" t="n">
        <v>0</v>
      </c>
      <c r="W411" s="7" t="n">
        <v>0</v>
      </c>
      <c r="X411" s="7" t="n">
        <v>1</v>
      </c>
      <c r="Y411" s="7" t="s">
        <v>834</v>
      </c>
      <c r="Z411" s="7" t="s">
        <v>835</v>
      </c>
      <c r="AA411" s="7" t="s">
        <v>836</v>
      </c>
      <c r="AB411" s="7" t="s">
        <v>837</v>
      </c>
      <c r="AC411" s="7" t="n">
        <v>0</v>
      </c>
      <c r="AD411" s="7" t="s">
        <v>838</v>
      </c>
      <c r="AE411" s="7" t="s">
        <v>836</v>
      </c>
    </row>
    <row r="412" customFormat="false" ht="12.8" hidden="false" customHeight="false" outlineLevel="0" collapsed="false">
      <c r="L412" s="7" t="n">
        <v>410</v>
      </c>
      <c r="M412" s="7" t="s">
        <v>1264</v>
      </c>
      <c r="N412" s="7" t="s">
        <v>832</v>
      </c>
      <c r="O412" s="7" t="s">
        <v>833</v>
      </c>
      <c r="P412" s="7" t="n">
        <v>450</v>
      </c>
      <c r="Q412" s="93" t="n">
        <f aca="false">P412/100</f>
        <v>4.5</v>
      </c>
      <c r="R412" s="7" t="n">
        <v>6</v>
      </c>
      <c r="S412" s="7" t="n">
        <v>0</v>
      </c>
      <c r="T412" s="7" t="n">
        <v>0</v>
      </c>
      <c r="U412" s="7" t="n">
        <v>0</v>
      </c>
      <c r="V412" s="7" t="n">
        <v>0</v>
      </c>
      <c r="W412" s="7" t="n">
        <v>0</v>
      </c>
      <c r="X412" s="7" t="n">
        <v>1</v>
      </c>
      <c r="Y412" s="7" t="s">
        <v>834</v>
      </c>
      <c r="Z412" s="7" t="s">
        <v>835</v>
      </c>
      <c r="AA412" s="7" t="s">
        <v>836</v>
      </c>
      <c r="AB412" s="7" t="s">
        <v>837</v>
      </c>
      <c r="AC412" s="7" t="n">
        <v>0</v>
      </c>
      <c r="AD412" s="7" t="s">
        <v>838</v>
      </c>
      <c r="AE412" s="7" t="s">
        <v>836</v>
      </c>
    </row>
    <row r="413" customFormat="false" ht="12.8" hidden="false" customHeight="false" outlineLevel="0" collapsed="false">
      <c r="L413" s="7" t="n">
        <v>411</v>
      </c>
      <c r="M413" s="7" t="s">
        <v>1265</v>
      </c>
      <c r="N413" s="7" t="s">
        <v>832</v>
      </c>
      <c r="O413" s="7" t="s">
        <v>833</v>
      </c>
      <c r="P413" s="7" t="n">
        <v>1700</v>
      </c>
      <c r="Q413" s="93" t="n">
        <f aca="false">P413/100</f>
        <v>17</v>
      </c>
      <c r="R413" s="7" t="n">
        <v>17</v>
      </c>
      <c r="S413" s="7" t="n">
        <v>0</v>
      </c>
      <c r="T413" s="7" t="n">
        <v>0</v>
      </c>
      <c r="U413" s="7" t="n">
        <v>0</v>
      </c>
      <c r="V413" s="7" t="n">
        <v>0</v>
      </c>
      <c r="W413" s="7" t="n">
        <v>0</v>
      </c>
      <c r="X413" s="7" t="n">
        <v>1</v>
      </c>
      <c r="Y413" s="7" t="s">
        <v>834</v>
      </c>
      <c r="Z413" s="7" t="s">
        <v>835</v>
      </c>
      <c r="AA413" s="7" t="s">
        <v>836</v>
      </c>
      <c r="AB413" s="7" t="s">
        <v>837</v>
      </c>
      <c r="AC413" s="7" t="n">
        <v>0</v>
      </c>
      <c r="AD413" s="7" t="s">
        <v>838</v>
      </c>
      <c r="AE413" s="7" t="s">
        <v>836</v>
      </c>
    </row>
    <row r="414" customFormat="false" ht="12.8" hidden="false" customHeight="false" outlineLevel="0" collapsed="false">
      <c r="L414" s="7" t="n">
        <v>412</v>
      </c>
      <c r="M414" s="7" t="s">
        <v>1266</v>
      </c>
      <c r="N414" s="7" t="s">
        <v>832</v>
      </c>
      <c r="O414" s="7" t="s">
        <v>833</v>
      </c>
      <c r="P414" s="7" t="n">
        <v>800</v>
      </c>
      <c r="Q414" s="93" t="n">
        <f aca="false">P414/100</f>
        <v>8</v>
      </c>
      <c r="R414" s="7" t="n">
        <v>17</v>
      </c>
      <c r="S414" s="7" t="n">
        <v>0</v>
      </c>
      <c r="T414" s="7" t="n">
        <v>0</v>
      </c>
      <c r="U414" s="7" t="n">
        <v>0</v>
      </c>
      <c r="V414" s="7" t="n">
        <v>0</v>
      </c>
      <c r="W414" s="7" t="n">
        <v>0</v>
      </c>
      <c r="X414" s="7" t="n">
        <v>1</v>
      </c>
      <c r="Y414" s="7" t="s">
        <v>834</v>
      </c>
      <c r="Z414" s="7" t="s">
        <v>835</v>
      </c>
      <c r="AA414" s="7" t="s">
        <v>836</v>
      </c>
      <c r="AB414" s="7" t="s">
        <v>837</v>
      </c>
      <c r="AC414" s="7" t="n">
        <v>0</v>
      </c>
      <c r="AD414" s="7" t="s">
        <v>838</v>
      </c>
      <c r="AE414" s="7" t="s">
        <v>836</v>
      </c>
    </row>
    <row r="415" customFormat="false" ht="12.8" hidden="false" customHeight="false" outlineLevel="0" collapsed="false">
      <c r="L415" s="7" t="n">
        <v>413</v>
      </c>
      <c r="M415" s="7" t="s">
        <v>1267</v>
      </c>
      <c r="N415" s="7" t="s">
        <v>832</v>
      </c>
      <c r="O415" s="7" t="s">
        <v>833</v>
      </c>
      <c r="P415" s="7" t="n">
        <v>1200</v>
      </c>
      <c r="Q415" s="93" t="n">
        <f aca="false">P415/100</f>
        <v>12</v>
      </c>
      <c r="R415" s="7" t="n">
        <v>17</v>
      </c>
      <c r="S415" s="7" t="n">
        <v>0</v>
      </c>
      <c r="T415" s="7" t="n">
        <v>0</v>
      </c>
      <c r="U415" s="7" t="n">
        <v>0</v>
      </c>
      <c r="V415" s="7" t="n">
        <v>0</v>
      </c>
      <c r="W415" s="7" t="n">
        <v>0</v>
      </c>
      <c r="X415" s="7" t="n">
        <v>1</v>
      </c>
      <c r="Y415" s="7" t="s">
        <v>834</v>
      </c>
      <c r="Z415" s="7" t="s">
        <v>835</v>
      </c>
      <c r="AA415" s="7" t="s">
        <v>836</v>
      </c>
      <c r="AB415" s="7" t="s">
        <v>837</v>
      </c>
      <c r="AC415" s="7" t="n">
        <v>0</v>
      </c>
      <c r="AD415" s="7" t="s">
        <v>838</v>
      </c>
      <c r="AE415" s="7" t="s">
        <v>836</v>
      </c>
    </row>
    <row r="416" customFormat="false" ht="12.8" hidden="false" customHeight="false" outlineLevel="0" collapsed="false">
      <c r="L416" s="7" t="n">
        <v>414</v>
      </c>
      <c r="M416" s="7" t="s">
        <v>1268</v>
      </c>
      <c r="N416" s="7" t="s">
        <v>832</v>
      </c>
      <c r="O416" s="7" t="s">
        <v>833</v>
      </c>
      <c r="P416" s="7" t="n">
        <v>2300</v>
      </c>
      <c r="Q416" s="93" t="n">
        <f aca="false">P416/100</f>
        <v>23</v>
      </c>
      <c r="R416" s="7" t="n">
        <v>17</v>
      </c>
      <c r="S416" s="7" t="n">
        <v>0</v>
      </c>
      <c r="T416" s="7" t="n">
        <v>0</v>
      </c>
      <c r="U416" s="7" t="n">
        <v>0</v>
      </c>
      <c r="V416" s="7" t="n">
        <v>0</v>
      </c>
      <c r="W416" s="7" t="n">
        <v>0</v>
      </c>
      <c r="X416" s="7" t="n">
        <v>1</v>
      </c>
      <c r="Y416" s="7" t="s">
        <v>834</v>
      </c>
      <c r="Z416" s="7" t="s">
        <v>835</v>
      </c>
      <c r="AA416" s="7" t="s">
        <v>836</v>
      </c>
      <c r="AB416" s="7" t="s">
        <v>837</v>
      </c>
      <c r="AC416" s="7" t="n">
        <v>0</v>
      </c>
      <c r="AD416" s="7" t="s">
        <v>838</v>
      </c>
      <c r="AE416" s="7" t="s">
        <v>836</v>
      </c>
    </row>
    <row r="417" customFormat="false" ht="12.8" hidden="false" customHeight="false" outlineLevel="0" collapsed="false">
      <c r="L417" s="7" t="n">
        <v>415</v>
      </c>
      <c r="M417" s="7" t="s">
        <v>1269</v>
      </c>
      <c r="N417" s="7" t="s">
        <v>832</v>
      </c>
      <c r="O417" s="7" t="s">
        <v>833</v>
      </c>
      <c r="P417" s="7" t="n">
        <v>1200</v>
      </c>
      <c r="Q417" s="93" t="n">
        <f aca="false">P417/100</f>
        <v>12</v>
      </c>
      <c r="R417" s="7" t="n">
        <v>17</v>
      </c>
      <c r="S417" s="7" t="n">
        <v>0</v>
      </c>
      <c r="T417" s="7" t="n">
        <v>0</v>
      </c>
      <c r="U417" s="7" t="n">
        <v>0</v>
      </c>
      <c r="V417" s="7" t="n">
        <v>0</v>
      </c>
      <c r="W417" s="7" t="n">
        <v>0</v>
      </c>
      <c r="X417" s="7" t="n">
        <v>1</v>
      </c>
      <c r="Y417" s="7" t="s">
        <v>834</v>
      </c>
      <c r="Z417" s="7" t="s">
        <v>835</v>
      </c>
      <c r="AA417" s="7" t="s">
        <v>836</v>
      </c>
      <c r="AB417" s="7" t="s">
        <v>837</v>
      </c>
      <c r="AC417" s="7" t="n">
        <v>0</v>
      </c>
      <c r="AD417" s="7" t="s">
        <v>838</v>
      </c>
      <c r="AE417" s="7" t="s">
        <v>836</v>
      </c>
    </row>
    <row r="418" customFormat="false" ht="12.8" hidden="false" customHeight="false" outlineLevel="0" collapsed="false">
      <c r="L418" s="7" t="n">
        <v>416</v>
      </c>
      <c r="M418" s="7" t="s">
        <v>1270</v>
      </c>
      <c r="N418" s="7" t="s">
        <v>832</v>
      </c>
      <c r="O418" s="7" t="s">
        <v>833</v>
      </c>
      <c r="P418" s="7" t="n">
        <v>2200</v>
      </c>
      <c r="Q418" s="93" t="n">
        <f aca="false">P418/100</f>
        <v>22</v>
      </c>
      <c r="R418" s="7" t="n">
        <v>17</v>
      </c>
      <c r="S418" s="7" t="n">
        <v>0</v>
      </c>
      <c r="T418" s="7" t="n">
        <v>0</v>
      </c>
      <c r="U418" s="7" t="n">
        <v>0</v>
      </c>
      <c r="V418" s="7" t="n">
        <v>0</v>
      </c>
      <c r="W418" s="7" t="n">
        <v>0</v>
      </c>
      <c r="X418" s="7" t="n">
        <v>1</v>
      </c>
      <c r="Y418" s="7" t="s">
        <v>834</v>
      </c>
      <c r="Z418" s="7" t="s">
        <v>835</v>
      </c>
      <c r="AA418" s="7" t="s">
        <v>836</v>
      </c>
      <c r="AB418" s="7" t="s">
        <v>837</v>
      </c>
      <c r="AC418" s="7" t="n">
        <v>0</v>
      </c>
      <c r="AD418" s="7" t="s">
        <v>838</v>
      </c>
      <c r="AE418" s="7" t="s">
        <v>836</v>
      </c>
    </row>
    <row r="419" customFormat="false" ht="12.8" hidden="false" customHeight="false" outlineLevel="0" collapsed="false">
      <c r="L419" s="7" t="n">
        <v>417</v>
      </c>
      <c r="M419" s="7" t="s">
        <v>1271</v>
      </c>
      <c r="N419" s="7" t="s">
        <v>832</v>
      </c>
      <c r="O419" s="7" t="s">
        <v>833</v>
      </c>
      <c r="P419" s="7" t="n">
        <v>2500</v>
      </c>
      <c r="Q419" s="93" t="n">
        <f aca="false">P419/100</f>
        <v>25</v>
      </c>
      <c r="R419" s="7" t="n">
        <v>17</v>
      </c>
      <c r="S419" s="7" t="n">
        <v>0</v>
      </c>
      <c r="T419" s="7" t="n">
        <v>0</v>
      </c>
      <c r="U419" s="7" t="n">
        <v>0</v>
      </c>
      <c r="V419" s="7" t="n">
        <v>0</v>
      </c>
      <c r="W419" s="7" t="n">
        <v>0</v>
      </c>
      <c r="X419" s="7" t="n">
        <v>1</v>
      </c>
      <c r="Y419" s="7" t="s">
        <v>834</v>
      </c>
      <c r="Z419" s="7" t="s">
        <v>835</v>
      </c>
      <c r="AA419" s="7" t="s">
        <v>836</v>
      </c>
      <c r="AB419" s="7" t="s">
        <v>837</v>
      </c>
      <c r="AC419" s="7" t="n">
        <v>0</v>
      </c>
      <c r="AD419" s="7" t="s">
        <v>838</v>
      </c>
      <c r="AE419" s="7" t="s">
        <v>836</v>
      </c>
    </row>
    <row r="420" customFormat="false" ht="12.8" hidden="false" customHeight="false" outlineLevel="0" collapsed="false">
      <c r="L420" s="7" t="n">
        <v>418</v>
      </c>
      <c r="M420" s="7" t="s">
        <v>1272</v>
      </c>
      <c r="N420" s="7" t="s">
        <v>832</v>
      </c>
      <c r="O420" s="7" t="s">
        <v>862</v>
      </c>
      <c r="P420" s="7" t="n">
        <v>3650</v>
      </c>
      <c r="Q420" s="93" t="n">
        <f aca="false">P420/100</f>
        <v>36.5</v>
      </c>
      <c r="R420" s="7" t="n">
        <v>12</v>
      </c>
      <c r="S420" s="7" t="n">
        <v>0</v>
      </c>
      <c r="T420" s="7" t="n">
        <v>0</v>
      </c>
      <c r="U420" s="7" t="n">
        <v>0</v>
      </c>
      <c r="V420" s="7" t="n">
        <v>0</v>
      </c>
      <c r="W420" s="7" t="n">
        <v>0</v>
      </c>
      <c r="X420" s="7" t="n">
        <v>1</v>
      </c>
      <c r="Y420" s="7" t="s">
        <v>834</v>
      </c>
      <c r="Z420" s="7" t="s">
        <v>835</v>
      </c>
      <c r="AA420" s="7" t="s">
        <v>836</v>
      </c>
      <c r="AB420" s="7" t="s">
        <v>837</v>
      </c>
      <c r="AC420" s="7" t="n">
        <v>0</v>
      </c>
      <c r="AD420" s="7" t="s">
        <v>838</v>
      </c>
      <c r="AE420" s="7" t="s">
        <v>836</v>
      </c>
    </row>
    <row r="421" customFormat="false" ht="12.8" hidden="false" customHeight="false" outlineLevel="0" collapsed="false">
      <c r="L421" s="7" t="n">
        <v>419</v>
      </c>
      <c r="M421" s="7" t="s">
        <v>1273</v>
      </c>
      <c r="N421" s="7" t="s">
        <v>832</v>
      </c>
      <c r="O421" s="7" t="s">
        <v>862</v>
      </c>
      <c r="P421" s="7" t="n">
        <v>2650</v>
      </c>
      <c r="Q421" s="93" t="n">
        <f aca="false">P421/100</f>
        <v>26.5</v>
      </c>
      <c r="R421" s="7" t="n">
        <v>12</v>
      </c>
      <c r="S421" s="7" t="n">
        <v>0</v>
      </c>
      <c r="T421" s="7" t="n">
        <v>0</v>
      </c>
      <c r="U421" s="7" t="n">
        <v>0</v>
      </c>
      <c r="V421" s="7" t="n">
        <v>0</v>
      </c>
      <c r="W421" s="7" t="n">
        <v>0</v>
      </c>
      <c r="X421" s="7" t="n">
        <v>1</v>
      </c>
      <c r="Y421" s="7" t="s">
        <v>834</v>
      </c>
      <c r="Z421" s="7" t="s">
        <v>835</v>
      </c>
      <c r="AA421" s="7" t="s">
        <v>836</v>
      </c>
      <c r="AB421" s="7" t="s">
        <v>837</v>
      </c>
      <c r="AC421" s="7" t="n">
        <v>0</v>
      </c>
      <c r="AD421" s="7" t="s">
        <v>838</v>
      </c>
      <c r="AE421" s="7" t="s">
        <v>836</v>
      </c>
    </row>
    <row r="422" customFormat="false" ht="12.8" hidden="false" customHeight="false" outlineLevel="0" collapsed="false">
      <c r="L422" s="7" t="n">
        <v>420</v>
      </c>
      <c r="M422" s="7" t="s">
        <v>1274</v>
      </c>
      <c r="N422" s="7" t="s">
        <v>832</v>
      </c>
      <c r="O422" s="7" t="s">
        <v>862</v>
      </c>
      <c r="P422" s="7" t="n">
        <v>2600</v>
      </c>
      <c r="Q422" s="93" t="n">
        <f aca="false">P422/100</f>
        <v>26</v>
      </c>
      <c r="R422" s="7" t="n">
        <v>12</v>
      </c>
      <c r="S422" s="7" t="n">
        <v>0</v>
      </c>
      <c r="T422" s="7" t="n">
        <v>0</v>
      </c>
      <c r="U422" s="7" t="n">
        <v>0</v>
      </c>
      <c r="V422" s="7" t="n">
        <v>0</v>
      </c>
      <c r="W422" s="7" t="n">
        <v>0</v>
      </c>
      <c r="X422" s="7" t="n">
        <v>1</v>
      </c>
      <c r="Y422" s="7" t="s">
        <v>834</v>
      </c>
      <c r="Z422" s="7" t="s">
        <v>835</v>
      </c>
      <c r="AA422" s="7" t="s">
        <v>836</v>
      </c>
      <c r="AB422" s="7" t="s">
        <v>837</v>
      </c>
      <c r="AC422" s="7" t="n">
        <v>0</v>
      </c>
      <c r="AD422" s="7" t="s">
        <v>838</v>
      </c>
      <c r="AE422" s="7" t="s">
        <v>836</v>
      </c>
    </row>
    <row r="423" customFormat="false" ht="12.8" hidden="false" customHeight="false" outlineLevel="0" collapsed="false">
      <c r="L423" s="7" t="n">
        <v>421</v>
      </c>
      <c r="M423" s="7" t="s">
        <v>1275</v>
      </c>
      <c r="N423" s="7" t="s">
        <v>832</v>
      </c>
      <c r="O423" s="7" t="s">
        <v>862</v>
      </c>
      <c r="P423" s="7" t="n">
        <v>1600</v>
      </c>
      <c r="Q423" s="93" t="n">
        <f aca="false">P423/100</f>
        <v>16</v>
      </c>
      <c r="R423" s="7" t="n">
        <v>12</v>
      </c>
      <c r="S423" s="7" t="n">
        <v>0</v>
      </c>
      <c r="T423" s="7" t="n">
        <v>0</v>
      </c>
      <c r="U423" s="7" t="n">
        <v>0</v>
      </c>
      <c r="V423" s="7" t="n">
        <v>0</v>
      </c>
      <c r="W423" s="7" t="n">
        <v>0</v>
      </c>
      <c r="X423" s="7" t="n">
        <v>1</v>
      </c>
      <c r="Y423" s="7" t="s">
        <v>834</v>
      </c>
      <c r="Z423" s="7" t="s">
        <v>835</v>
      </c>
      <c r="AA423" s="7" t="s">
        <v>836</v>
      </c>
      <c r="AB423" s="7" t="s">
        <v>837</v>
      </c>
      <c r="AC423" s="7" t="n">
        <v>0</v>
      </c>
      <c r="AD423" s="7" t="s">
        <v>838</v>
      </c>
      <c r="AE423" s="7" t="s">
        <v>836</v>
      </c>
    </row>
    <row r="424" customFormat="false" ht="12.8" hidden="false" customHeight="false" outlineLevel="0" collapsed="false">
      <c r="L424" s="7" t="n">
        <v>422</v>
      </c>
      <c r="M424" s="7" t="s">
        <v>1276</v>
      </c>
      <c r="N424" s="7" t="s">
        <v>832</v>
      </c>
      <c r="O424" s="7" t="s">
        <v>862</v>
      </c>
      <c r="P424" s="7" t="n">
        <v>2600</v>
      </c>
      <c r="Q424" s="93" t="n">
        <f aca="false">P424/100</f>
        <v>26</v>
      </c>
      <c r="R424" s="7" t="n">
        <v>12</v>
      </c>
      <c r="S424" s="7" t="n">
        <v>0</v>
      </c>
      <c r="T424" s="7" t="n">
        <v>0</v>
      </c>
      <c r="U424" s="7" t="n">
        <v>0</v>
      </c>
      <c r="V424" s="7" t="n">
        <v>0</v>
      </c>
      <c r="W424" s="7" t="n">
        <v>0</v>
      </c>
      <c r="X424" s="7" t="n">
        <v>1</v>
      </c>
      <c r="Y424" s="7" t="s">
        <v>834</v>
      </c>
      <c r="Z424" s="7" t="s">
        <v>835</v>
      </c>
      <c r="AA424" s="7" t="s">
        <v>836</v>
      </c>
      <c r="AB424" s="7" t="s">
        <v>837</v>
      </c>
      <c r="AC424" s="7" t="n">
        <v>0</v>
      </c>
      <c r="AD424" s="7" t="s">
        <v>838</v>
      </c>
      <c r="AE424" s="7" t="s">
        <v>836</v>
      </c>
    </row>
    <row r="425" customFormat="false" ht="12.8" hidden="false" customHeight="false" outlineLevel="0" collapsed="false">
      <c r="L425" s="7" t="n">
        <v>423</v>
      </c>
      <c r="M425" s="7" t="s">
        <v>1277</v>
      </c>
      <c r="N425" s="7" t="s">
        <v>832</v>
      </c>
      <c r="O425" s="7" t="s">
        <v>862</v>
      </c>
      <c r="P425" s="7" t="n">
        <v>1600</v>
      </c>
      <c r="Q425" s="93" t="n">
        <f aca="false">P425/100</f>
        <v>16</v>
      </c>
      <c r="R425" s="7" t="n">
        <v>12</v>
      </c>
      <c r="S425" s="7" t="n">
        <v>0</v>
      </c>
      <c r="T425" s="7" t="n">
        <v>0</v>
      </c>
      <c r="U425" s="7" t="n">
        <v>0</v>
      </c>
      <c r="V425" s="7" t="n">
        <v>0</v>
      </c>
      <c r="W425" s="7" t="n">
        <v>0</v>
      </c>
      <c r="X425" s="7" t="n">
        <v>1</v>
      </c>
      <c r="Y425" s="7" t="s">
        <v>834</v>
      </c>
      <c r="Z425" s="7" t="s">
        <v>835</v>
      </c>
      <c r="AA425" s="7" t="s">
        <v>836</v>
      </c>
      <c r="AB425" s="7" t="s">
        <v>837</v>
      </c>
      <c r="AC425" s="7" t="n">
        <v>0</v>
      </c>
      <c r="AD425" s="7" t="s">
        <v>838</v>
      </c>
      <c r="AE425" s="7" t="s">
        <v>836</v>
      </c>
    </row>
    <row r="426" customFormat="false" ht="12.8" hidden="false" customHeight="false" outlineLevel="0" collapsed="false">
      <c r="L426" s="7" t="n">
        <v>424</v>
      </c>
      <c r="M426" s="7" t="s">
        <v>1278</v>
      </c>
      <c r="N426" s="7" t="s">
        <v>832</v>
      </c>
      <c r="O426" s="7" t="s">
        <v>862</v>
      </c>
      <c r="P426" s="7" t="n">
        <v>300</v>
      </c>
      <c r="Q426" s="93" t="n">
        <f aca="false">P426/100</f>
        <v>3</v>
      </c>
      <c r="R426" s="7" t="n">
        <v>19</v>
      </c>
      <c r="S426" s="7" t="n">
        <v>0</v>
      </c>
      <c r="T426" s="7" t="n">
        <v>0</v>
      </c>
      <c r="U426" s="7" t="n">
        <v>0</v>
      </c>
      <c r="V426" s="7" t="n">
        <v>0</v>
      </c>
      <c r="W426" s="7" t="n">
        <v>0</v>
      </c>
      <c r="X426" s="7" t="n">
        <v>1</v>
      </c>
      <c r="Y426" s="7" t="s">
        <v>834</v>
      </c>
      <c r="Z426" s="7" t="s">
        <v>835</v>
      </c>
      <c r="AA426" s="7" t="s">
        <v>836</v>
      </c>
      <c r="AB426" s="7" t="s">
        <v>837</v>
      </c>
      <c r="AC426" s="7" t="n">
        <v>0</v>
      </c>
      <c r="AD426" s="7" t="s">
        <v>838</v>
      </c>
      <c r="AE426" s="7" t="s">
        <v>836</v>
      </c>
    </row>
    <row r="427" customFormat="false" ht="12.8" hidden="false" customHeight="false" outlineLevel="0" collapsed="false">
      <c r="J427" s="7"/>
      <c r="L427" s="7" t="n">
        <v>425</v>
      </c>
      <c r="M427" s="7" t="s">
        <v>1279</v>
      </c>
      <c r="N427" s="7" t="s">
        <v>832</v>
      </c>
      <c r="O427" s="7" t="s">
        <v>862</v>
      </c>
      <c r="P427" s="7" t="n">
        <v>480</v>
      </c>
      <c r="Q427" s="93" t="n">
        <f aca="false">P427/100</f>
        <v>4.8</v>
      </c>
      <c r="R427" s="7" t="n">
        <v>19</v>
      </c>
      <c r="S427" s="7" t="n">
        <v>0</v>
      </c>
      <c r="T427" s="7" t="n">
        <v>0</v>
      </c>
      <c r="U427" s="7" t="n">
        <v>0</v>
      </c>
      <c r="V427" s="7" t="n">
        <v>0</v>
      </c>
      <c r="W427" s="7" t="n">
        <v>0</v>
      </c>
      <c r="X427" s="7" t="n">
        <v>1</v>
      </c>
      <c r="Y427" s="7" t="s">
        <v>834</v>
      </c>
      <c r="Z427" s="7" t="s">
        <v>835</v>
      </c>
      <c r="AA427" s="7" t="s">
        <v>836</v>
      </c>
      <c r="AB427" s="7" t="s">
        <v>837</v>
      </c>
      <c r="AC427" s="7" t="n">
        <v>0</v>
      </c>
      <c r="AD427" s="7" t="s">
        <v>838</v>
      </c>
      <c r="AE427" s="7" t="s">
        <v>836</v>
      </c>
    </row>
    <row r="428" customFormat="false" ht="12.8" hidden="false" customHeight="false" outlineLevel="0" collapsed="false">
      <c r="L428" s="7" t="n">
        <v>426</v>
      </c>
      <c r="M428" s="7" t="s">
        <v>1280</v>
      </c>
      <c r="N428" s="7" t="s">
        <v>832</v>
      </c>
      <c r="O428" s="7" t="s">
        <v>862</v>
      </c>
      <c r="P428" s="7" t="n">
        <v>300</v>
      </c>
      <c r="Q428" s="93" t="n">
        <f aca="false">P428/100</f>
        <v>3</v>
      </c>
      <c r="R428" s="7" t="n">
        <v>19</v>
      </c>
      <c r="S428" s="7" t="n">
        <v>0</v>
      </c>
      <c r="T428" s="7" t="n">
        <v>0</v>
      </c>
      <c r="U428" s="7" t="n">
        <v>0</v>
      </c>
      <c r="V428" s="7" t="n">
        <v>0</v>
      </c>
      <c r="W428" s="7" t="n">
        <v>0</v>
      </c>
      <c r="X428" s="7" t="n">
        <v>1</v>
      </c>
      <c r="Y428" s="7" t="s">
        <v>834</v>
      </c>
      <c r="Z428" s="7" t="s">
        <v>835</v>
      </c>
      <c r="AA428" s="7" t="s">
        <v>836</v>
      </c>
      <c r="AB428" s="7" t="s">
        <v>837</v>
      </c>
      <c r="AC428" s="7" t="n">
        <v>0</v>
      </c>
      <c r="AD428" s="7" t="s">
        <v>838</v>
      </c>
      <c r="AE428" s="7" t="s">
        <v>836</v>
      </c>
    </row>
    <row r="429" customFormat="false" ht="12.8" hidden="false" customHeight="false" outlineLevel="0" collapsed="false">
      <c r="L429" s="7" t="n">
        <v>427</v>
      </c>
      <c r="M429" s="7" t="s">
        <v>1281</v>
      </c>
      <c r="N429" s="7" t="s">
        <v>832</v>
      </c>
      <c r="O429" s="7" t="s">
        <v>862</v>
      </c>
      <c r="P429" s="7" t="n">
        <v>450</v>
      </c>
      <c r="Q429" s="93" t="n">
        <f aca="false">P429/100</f>
        <v>4.5</v>
      </c>
      <c r="R429" s="7" t="n">
        <v>19</v>
      </c>
      <c r="S429" s="7" t="n">
        <v>0</v>
      </c>
      <c r="T429" s="7" t="n">
        <v>0</v>
      </c>
      <c r="U429" s="7" t="n">
        <v>0</v>
      </c>
      <c r="V429" s="7" t="n">
        <v>0</v>
      </c>
      <c r="W429" s="7" t="n">
        <v>0</v>
      </c>
      <c r="X429" s="7" t="n">
        <v>1</v>
      </c>
      <c r="Y429" s="7" t="s">
        <v>834</v>
      </c>
      <c r="Z429" s="7" t="s">
        <v>835</v>
      </c>
      <c r="AA429" s="7" t="s">
        <v>836</v>
      </c>
      <c r="AB429" s="7" t="s">
        <v>837</v>
      </c>
      <c r="AC429" s="7" t="n">
        <v>0</v>
      </c>
      <c r="AD429" s="7" t="s">
        <v>838</v>
      </c>
      <c r="AE429" s="7" t="s">
        <v>836</v>
      </c>
    </row>
    <row r="430" customFormat="false" ht="12.8" hidden="false" customHeight="false" outlineLevel="0" collapsed="false">
      <c r="L430" s="7" t="n">
        <v>428</v>
      </c>
      <c r="M430" s="7" t="s">
        <v>1282</v>
      </c>
      <c r="N430" s="7" t="s">
        <v>832</v>
      </c>
      <c r="O430" s="7" t="s">
        <v>862</v>
      </c>
      <c r="P430" s="7" t="n">
        <v>200</v>
      </c>
      <c r="Q430" s="93" t="n">
        <f aca="false">P430/100</f>
        <v>2</v>
      </c>
      <c r="R430" s="7" t="n">
        <v>19</v>
      </c>
      <c r="S430" s="7" t="n">
        <v>0</v>
      </c>
      <c r="T430" s="7" t="n">
        <v>0</v>
      </c>
      <c r="U430" s="7" t="n">
        <v>0</v>
      </c>
      <c r="V430" s="7" t="n">
        <v>0</v>
      </c>
      <c r="W430" s="7" t="n">
        <v>0</v>
      </c>
      <c r="X430" s="7" t="n">
        <v>1</v>
      </c>
      <c r="Y430" s="7" t="s">
        <v>834</v>
      </c>
      <c r="Z430" s="7" t="s">
        <v>835</v>
      </c>
      <c r="AA430" s="7" t="s">
        <v>836</v>
      </c>
      <c r="AB430" s="7" t="s">
        <v>837</v>
      </c>
      <c r="AC430" s="7" t="n">
        <v>0</v>
      </c>
      <c r="AD430" s="7" t="s">
        <v>838</v>
      </c>
      <c r="AE430" s="7" t="s">
        <v>836</v>
      </c>
    </row>
    <row r="431" customFormat="false" ht="12.8" hidden="false" customHeight="false" outlineLevel="0" collapsed="false">
      <c r="L431" s="7" t="n">
        <v>429</v>
      </c>
      <c r="M431" s="7" t="s">
        <v>1283</v>
      </c>
      <c r="N431" s="7" t="s">
        <v>832</v>
      </c>
      <c r="O431" s="7" t="s">
        <v>862</v>
      </c>
      <c r="P431" s="7" t="n">
        <v>450</v>
      </c>
      <c r="Q431" s="93" t="n">
        <f aca="false">P431/100</f>
        <v>4.5</v>
      </c>
      <c r="R431" s="7" t="n">
        <v>19</v>
      </c>
      <c r="S431" s="7" t="n">
        <v>0</v>
      </c>
      <c r="T431" s="7" t="n">
        <v>0</v>
      </c>
      <c r="U431" s="7" t="n">
        <v>0</v>
      </c>
      <c r="V431" s="7" t="n">
        <v>0</v>
      </c>
      <c r="W431" s="7" t="n">
        <v>0</v>
      </c>
      <c r="X431" s="7" t="n">
        <v>1</v>
      </c>
      <c r="Y431" s="7" t="s">
        <v>834</v>
      </c>
      <c r="Z431" s="7" t="s">
        <v>835</v>
      </c>
      <c r="AA431" s="7" t="s">
        <v>836</v>
      </c>
      <c r="AB431" s="7" t="s">
        <v>837</v>
      </c>
      <c r="AC431" s="7" t="n">
        <v>0</v>
      </c>
      <c r="AD431" s="7" t="s">
        <v>838</v>
      </c>
      <c r="AE431" s="7" t="s">
        <v>836</v>
      </c>
    </row>
    <row r="432" customFormat="false" ht="12.8" hidden="false" customHeight="false" outlineLevel="0" collapsed="false">
      <c r="L432" s="7" t="n">
        <v>430</v>
      </c>
      <c r="M432" s="7" t="s">
        <v>1284</v>
      </c>
      <c r="N432" s="7" t="s">
        <v>832</v>
      </c>
      <c r="O432" s="7" t="s">
        <v>833</v>
      </c>
      <c r="P432" s="7" t="n">
        <v>2600</v>
      </c>
      <c r="Q432" s="93" t="n">
        <f aca="false">P432/100</f>
        <v>26</v>
      </c>
      <c r="R432" s="7" t="n">
        <v>17</v>
      </c>
      <c r="S432" s="7" t="n">
        <v>0</v>
      </c>
      <c r="T432" s="7" t="n">
        <v>0</v>
      </c>
      <c r="U432" s="7" t="n">
        <v>0</v>
      </c>
      <c r="V432" s="7" t="n">
        <v>0</v>
      </c>
      <c r="W432" s="7" t="n">
        <v>0</v>
      </c>
      <c r="X432" s="7" t="n">
        <v>1</v>
      </c>
      <c r="Y432" s="7" t="s">
        <v>834</v>
      </c>
      <c r="Z432" s="7" t="s">
        <v>835</v>
      </c>
      <c r="AA432" s="7" t="s">
        <v>836</v>
      </c>
      <c r="AB432" s="7" t="s">
        <v>837</v>
      </c>
      <c r="AC432" s="7" t="n">
        <v>0</v>
      </c>
      <c r="AD432" s="7" t="s">
        <v>838</v>
      </c>
      <c r="AE432" s="7" t="s">
        <v>836</v>
      </c>
    </row>
    <row r="433" customFormat="false" ht="12.8" hidden="false" customHeight="false" outlineLevel="0" collapsed="false">
      <c r="L433" s="7" t="n">
        <v>431</v>
      </c>
      <c r="M433" s="7" t="s">
        <v>1285</v>
      </c>
      <c r="N433" s="7" t="s">
        <v>832</v>
      </c>
      <c r="O433" s="7" t="s">
        <v>862</v>
      </c>
      <c r="P433" s="7" t="n">
        <v>500</v>
      </c>
      <c r="Q433" s="93" t="n">
        <f aca="false">P433/100</f>
        <v>5</v>
      </c>
      <c r="R433" s="7" t="n">
        <v>9</v>
      </c>
      <c r="S433" s="7" t="n">
        <v>0</v>
      </c>
      <c r="T433" s="7" t="n">
        <v>0</v>
      </c>
      <c r="U433" s="7" t="n">
        <v>0</v>
      </c>
      <c r="V433" s="7" t="n">
        <v>0</v>
      </c>
      <c r="W433" s="7" t="n">
        <v>0</v>
      </c>
      <c r="X433" s="7" t="n">
        <v>1</v>
      </c>
      <c r="Y433" s="7" t="s">
        <v>834</v>
      </c>
      <c r="Z433" s="7" t="s">
        <v>835</v>
      </c>
      <c r="AA433" s="7" t="s">
        <v>836</v>
      </c>
      <c r="AB433" s="7" t="s">
        <v>837</v>
      </c>
      <c r="AC433" s="7" t="n">
        <v>0</v>
      </c>
      <c r="AD433" s="7" t="s">
        <v>838</v>
      </c>
      <c r="AE433" s="7" t="s">
        <v>836</v>
      </c>
    </row>
    <row r="434" customFormat="false" ht="12.8" hidden="false" customHeight="false" outlineLevel="0" collapsed="false">
      <c r="L434" s="7" t="n">
        <v>432</v>
      </c>
      <c r="M434" s="7" t="s">
        <v>1286</v>
      </c>
      <c r="N434" s="7" t="s">
        <v>832</v>
      </c>
      <c r="O434" s="7" t="s">
        <v>833</v>
      </c>
      <c r="P434" s="7" t="n">
        <v>2900</v>
      </c>
      <c r="Q434" s="93" t="n">
        <f aca="false">P434/100</f>
        <v>29</v>
      </c>
      <c r="R434" s="7" t="n">
        <v>17</v>
      </c>
      <c r="S434" s="7" t="n">
        <v>0</v>
      </c>
      <c r="T434" s="7" t="n">
        <v>0</v>
      </c>
      <c r="U434" s="7" t="n">
        <v>0</v>
      </c>
      <c r="V434" s="7" t="n">
        <v>0</v>
      </c>
      <c r="W434" s="7" t="n">
        <v>0</v>
      </c>
      <c r="X434" s="7" t="n">
        <v>1</v>
      </c>
      <c r="Y434" s="7" t="s">
        <v>834</v>
      </c>
      <c r="Z434" s="7" t="s">
        <v>835</v>
      </c>
      <c r="AA434" s="7" t="s">
        <v>836</v>
      </c>
      <c r="AB434" s="7" t="s">
        <v>837</v>
      </c>
      <c r="AC434" s="7" t="n">
        <v>0</v>
      </c>
      <c r="AD434" s="7" t="s">
        <v>838</v>
      </c>
      <c r="AE434" s="7" t="s">
        <v>836</v>
      </c>
    </row>
    <row r="435" customFormat="false" ht="12.8" hidden="false" customHeight="false" outlineLevel="0" collapsed="false">
      <c r="L435" s="7" t="n">
        <v>433</v>
      </c>
      <c r="M435" s="7" t="s">
        <v>1287</v>
      </c>
      <c r="N435" s="7" t="s">
        <v>832</v>
      </c>
      <c r="O435" s="7" t="s">
        <v>833</v>
      </c>
      <c r="P435" s="7" t="n">
        <v>2100</v>
      </c>
      <c r="Q435" s="93" t="n">
        <f aca="false">P435/100</f>
        <v>21</v>
      </c>
      <c r="R435" s="7" t="n">
        <v>16</v>
      </c>
      <c r="S435" s="7" t="n">
        <v>0</v>
      </c>
      <c r="T435" s="7" t="n">
        <v>0</v>
      </c>
      <c r="U435" s="7" t="n">
        <v>0</v>
      </c>
      <c r="V435" s="7" t="n">
        <v>0</v>
      </c>
      <c r="W435" s="7" t="n">
        <v>0</v>
      </c>
      <c r="X435" s="7" t="n">
        <v>3</v>
      </c>
      <c r="Y435" s="7" t="s">
        <v>834</v>
      </c>
      <c r="Z435" s="7" t="s">
        <v>835</v>
      </c>
      <c r="AA435" s="7" t="s">
        <v>836</v>
      </c>
      <c r="AB435" s="7" t="s">
        <v>837</v>
      </c>
      <c r="AC435" s="7" t="n">
        <v>0</v>
      </c>
      <c r="AD435" s="7" t="s">
        <v>838</v>
      </c>
      <c r="AE435" s="7" t="s">
        <v>836</v>
      </c>
    </row>
    <row r="436" customFormat="false" ht="12.8" hidden="false" customHeight="false" outlineLevel="0" collapsed="false">
      <c r="L436" s="7" t="n">
        <v>434</v>
      </c>
      <c r="M436" s="7" t="s">
        <v>1288</v>
      </c>
      <c r="N436" s="7" t="s">
        <v>832</v>
      </c>
      <c r="O436" s="7" t="s">
        <v>833</v>
      </c>
      <c r="P436" s="7" t="n">
        <v>2800</v>
      </c>
      <c r="Q436" s="93" t="n">
        <f aca="false">P436/100</f>
        <v>28</v>
      </c>
      <c r="R436" s="7" t="n">
        <v>16</v>
      </c>
      <c r="S436" s="7" t="n">
        <v>0</v>
      </c>
      <c r="T436" s="7" t="n">
        <v>0</v>
      </c>
      <c r="U436" s="7" t="n">
        <v>0</v>
      </c>
      <c r="V436" s="7" t="n">
        <v>0</v>
      </c>
      <c r="W436" s="7" t="n">
        <v>0</v>
      </c>
      <c r="X436" s="7" t="n">
        <v>3</v>
      </c>
      <c r="Y436" s="7" t="s">
        <v>834</v>
      </c>
      <c r="Z436" s="7" t="s">
        <v>835</v>
      </c>
      <c r="AA436" s="7" t="s">
        <v>836</v>
      </c>
      <c r="AB436" s="7" t="s">
        <v>837</v>
      </c>
      <c r="AC436" s="7" t="n">
        <v>0</v>
      </c>
      <c r="AD436" s="7" t="s">
        <v>838</v>
      </c>
      <c r="AE436" s="7" t="s">
        <v>836</v>
      </c>
    </row>
    <row r="437" customFormat="false" ht="12.8" hidden="false" customHeight="false" outlineLevel="0" collapsed="false">
      <c r="L437" s="7" t="n">
        <v>435</v>
      </c>
      <c r="M437" s="7" t="s">
        <v>832</v>
      </c>
      <c r="N437" s="7" t="s">
        <v>832</v>
      </c>
      <c r="O437" s="7" t="s">
        <v>833</v>
      </c>
      <c r="P437" s="7" t="n">
        <v>0</v>
      </c>
      <c r="Q437" s="93" t="n">
        <f aca="false">P437/100</f>
        <v>0</v>
      </c>
      <c r="R437" s="7" t="n">
        <v>0</v>
      </c>
      <c r="S437" s="7" t="n">
        <v>0</v>
      </c>
      <c r="T437" s="7" t="n">
        <v>0</v>
      </c>
      <c r="U437" s="7" t="n">
        <v>0</v>
      </c>
      <c r="V437" s="7" t="n">
        <v>0</v>
      </c>
      <c r="W437" s="7" t="n">
        <v>0</v>
      </c>
      <c r="X437" s="7" t="n">
        <v>0</v>
      </c>
      <c r="Y437" s="7" t="s">
        <v>834</v>
      </c>
      <c r="Z437" s="7" t="s">
        <v>835</v>
      </c>
      <c r="AA437" s="7" t="s">
        <v>836</v>
      </c>
      <c r="AB437" s="7" t="s">
        <v>837</v>
      </c>
      <c r="AC437" s="7" t="n">
        <v>0</v>
      </c>
      <c r="AD437" s="7" t="s">
        <v>838</v>
      </c>
      <c r="AE437" s="7" t="s">
        <v>836</v>
      </c>
    </row>
    <row r="438" customFormat="false" ht="12.8" hidden="false" customHeight="false" outlineLevel="0" collapsed="false">
      <c r="L438" s="7" t="n">
        <v>436</v>
      </c>
      <c r="M438" s="7" t="s">
        <v>1289</v>
      </c>
      <c r="N438" s="7" t="s">
        <v>832</v>
      </c>
      <c r="O438" s="7" t="s">
        <v>833</v>
      </c>
      <c r="P438" s="7" t="n">
        <v>1500</v>
      </c>
      <c r="Q438" s="93" t="n">
        <f aca="false">P438/100</f>
        <v>15</v>
      </c>
      <c r="R438" s="7" t="n">
        <v>7</v>
      </c>
      <c r="S438" s="7" t="n">
        <v>0</v>
      </c>
      <c r="T438" s="7" t="n">
        <v>0</v>
      </c>
      <c r="U438" s="7" t="n">
        <v>0</v>
      </c>
      <c r="V438" s="7" t="n">
        <v>0</v>
      </c>
      <c r="W438" s="7" t="n">
        <v>0</v>
      </c>
      <c r="X438" s="7" t="n">
        <v>1</v>
      </c>
      <c r="Y438" s="7" t="s">
        <v>834</v>
      </c>
      <c r="Z438" s="7" t="s">
        <v>835</v>
      </c>
      <c r="AA438" s="7" t="s">
        <v>836</v>
      </c>
      <c r="AB438" s="7" t="s">
        <v>837</v>
      </c>
      <c r="AC438" s="7" t="n">
        <v>0</v>
      </c>
      <c r="AD438" s="7" t="s">
        <v>838</v>
      </c>
      <c r="AE438" s="7" t="s">
        <v>836</v>
      </c>
    </row>
    <row r="439" customFormat="false" ht="12.8" hidden="false" customHeight="false" outlineLevel="0" collapsed="false">
      <c r="L439" s="7" t="n">
        <v>437</v>
      </c>
      <c r="M439" s="7" t="s">
        <v>1290</v>
      </c>
      <c r="N439" s="7" t="s">
        <v>832</v>
      </c>
      <c r="O439" s="7" t="s">
        <v>862</v>
      </c>
      <c r="P439" s="7" t="n">
        <v>1200</v>
      </c>
      <c r="Q439" s="93" t="n">
        <f aca="false">P439/100</f>
        <v>12</v>
      </c>
      <c r="R439" s="7" t="n">
        <v>7</v>
      </c>
      <c r="S439" s="7" t="n">
        <v>0</v>
      </c>
      <c r="T439" s="7" t="n">
        <v>0</v>
      </c>
      <c r="U439" s="7" t="n">
        <v>0</v>
      </c>
      <c r="V439" s="7" t="n">
        <v>0</v>
      </c>
      <c r="W439" s="7" t="n">
        <v>0</v>
      </c>
      <c r="X439" s="7" t="n">
        <v>1</v>
      </c>
      <c r="Y439" s="7" t="s">
        <v>834</v>
      </c>
      <c r="Z439" s="7" t="s">
        <v>835</v>
      </c>
      <c r="AA439" s="7" t="s">
        <v>836</v>
      </c>
      <c r="AB439" s="7" t="s">
        <v>837</v>
      </c>
      <c r="AC439" s="7" t="n">
        <v>0</v>
      </c>
      <c r="AD439" s="7" t="s">
        <v>838</v>
      </c>
      <c r="AE439" s="7" t="s">
        <v>836</v>
      </c>
    </row>
    <row r="440" customFormat="false" ht="12.8" hidden="false" customHeight="false" outlineLevel="0" collapsed="false">
      <c r="L440" s="7" t="n">
        <v>438</v>
      </c>
      <c r="M440" s="7" t="s">
        <v>1291</v>
      </c>
      <c r="N440" s="7" t="s">
        <v>832</v>
      </c>
      <c r="O440" s="7" t="s">
        <v>862</v>
      </c>
      <c r="P440" s="7" t="n">
        <v>2000</v>
      </c>
      <c r="Q440" s="93" t="n">
        <f aca="false">P440/100</f>
        <v>20</v>
      </c>
      <c r="R440" s="7" t="n">
        <v>31</v>
      </c>
      <c r="S440" s="7" t="n">
        <v>0</v>
      </c>
      <c r="T440" s="7" t="n">
        <v>0</v>
      </c>
      <c r="U440" s="7" t="n">
        <v>0</v>
      </c>
      <c r="V440" s="7" t="n">
        <v>0</v>
      </c>
      <c r="W440" s="7" t="n">
        <v>0</v>
      </c>
      <c r="X440" s="7" t="n">
        <v>1</v>
      </c>
      <c r="Y440" s="7" t="s">
        <v>834</v>
      </c>
      <c r="Z440" s="7" t="s">
        <v>835</v>
      </c>
      <c r="AA440" s="7" t="s">
        <v>836</v>
      </c>
      <c r="AB440" s="7" t="s">
        <v>837</v>
      </c>
      <c r="AC440" s="7" t="n">
        <v>0</v>
      </c>
      <c r="AD440" s="7" t="s">
        <v>838</v>
      </c>
      <c r="AE440" s="7" t="s">
        <v>836</v>
      </c>
    </row>
    <row r="441" customFormat="false" ht="12.8" hidden="false" customHeight="false" outlineLevel="0" collapsed="false">
      <c r="L441" s="7" t="n">
        <v>439</v>
      </c>
      <c r="M441" s="7" t="s">
        <v>1292</v>
      </c>
      <c r="N441" s="7" t="s">
        <v>832</v>
      </c>
      <c r="O441" s="7" t="s">
        <v>833</v>
      </c>
      <c r="P441" s="7" t="n">
        <v>650</v>
      </c>
      <c r="Q441" s="93" t="n">
        <f aca="false">P441/100</f>
        <v>6.5</v>
      </c>
      <c r="R441" s="7" t="n">
        <v>31</v>
      </c>
      <c r="S441" s="7" t="n">
        <v>0</v>
      </c>
      <c r="T441" s="7" t="n">
        <v>0</v>
      </c>
      <c r="U441" s="7" t="n">
        <v>0</v>
      </c>
      <c r="V441" s="7" t="n">
        <v>0</v>
      </c>
      <c r="W441" s="7" t="n">
        <v>0</v>
      </c>
      <c r="X441" s="7" t="n">
        <v>1</v>
      </c>
      <c r="Y441" s="7" t="s">
        <v>834</v>
      </c>
      <c r="Z441" s="7" t="s">
        <v>835</v>
      </c>
      <c r="AA441" s="7" t="s">
        <v>836</v>
      </c>
      <c r="AB441" s="7" t="s">
        <v>837</v>
      </c>
      <c r="AC441" s="7" t="n">
        <v>0</v>
      </c>
      <c r="AD441" s="7" t="s">
        <v>838</v>
      </c>
      <c r="AE441" s="7" t="s">
        <v>836</v>
      </c>
    </row>
    <row r="442" customFormat="false" ht="12.8" hidden="false" customHeight="false" outlineLevel="0" collapsed="false">
      <c r="L442" s="7" t="n">
        <v>440</v>
      </c>
      <c r="M442" s="7" t="s">
        <v>1293</v>
      </c>
      <c r="N442" s="7" t="s">
        <v>832</v>
      </c>
      <c r="O442" s="7" t="s">
        <v>833</v>
      </c>
      <c r="P442" s="7" t="n">
        <v>700</v>
      </c>
      <c r="Q442" s="93" t="n">
        <f aca="false">P442/100</f>
        <v>7</v>
      </c>
      <c r="R442" s="7" t="n">
        <v>31</v>
      </c>
      <c r="S442" s="7" t="n">
        <v>0</v>
      </c>
      <c r="T442" s="7" t="n">
        <v>0</v>
      </c>
      <c r="U442" s="7" t="n">
        <v>0</v>
      </c>
      <c r="V442" s="7" t="n">
        <v>0</v>
      </c>
      <c r="W442" s="7" t="n">
        <v>0</v>
      </c>
      <c r="X442" s="7" t="n">
        <v>1</v>
      </c>
      <c r="Y442" s="7" t="s">
        <v>834</v>
      </c>
      <c r="Z442" s="7" t="s">
        <v>835</v>
      </c>
      <c r="AA442" s="7" t="s">
        <v>836</v>
      </c>
      <c r="AB442" s="7" t="s">
        <v>837</v>
      </c>
      <c r="AC442" s="7" t="n">
        <v>0</v>
      </c>
      <c r="AD442" s="7" t="s">
        <v>838</v>
      </c>
      <c r="AE442" s="7" t="s">
        <v>836</v>
      </c>
    </row>
    <row r="443" customFormat="false" ht="12.8" hidden="false" customHeight="false" outlineLevel="0" collapsed="false">
      <c r="L443" s="7" t="n">
        <v>441</v>
      </c>
      <c r="M443" s="7" t="s">
        <v>1294</v>
      </c>
      <c r="N443" s="7" t="s">
        <v>832</v>
      </c>
      <c r="O443" s="7" t="s">
        <v>833</v>
      </c>
      <c r="P443" s="7" t="n">
        <v>1400</v>
      </c>
      <c r="Q443" s="93" t="n">
        <f aca="false">P443/100</f>
        <v>14</v>
      </c>
      <c r="R443" s="7" t="n">
        <v>17</v>
      </c>
      <c r="S443" s="7" t="n">
        <v>0</v>
      </c>
      <c r="T443" s="7" t="n">
        <v>0</v>
      </c>
      <c r="U443" s="7" t="n">
        <v>0</v>
      </c>
      <c r="V443" s="7" t="n">
        <v>0</v>
      </c>
      <c r="W443" s="7" t="n">
        <v>0</v>
      </c>
      <c r="X443" s="7" t="n">
        <v>1</v>
      </c>
      <c r="Y443" s="7" t="s">
        <v>834</v>
      </c>
      <c r="Z443" s="7" t="s">
        <v>835</v>
      </c>
      <c r="AA443" s="7" t="s">
        <v>836</v>
      </c>
      <c r="AB443" s="7" t="s">
        <v>837</v>
      </c>
      <c r="AC443" s="7" t="n">
        <v>0</v>
      </c>
      <c r="AD443" s="7" t="s">
        <v>838</v>
      </c>
      <c r="AE443" s="7" t="s">
        <v>836</v>
      </c>
    </row>
    <row r="444" customFormat="false" ht="12.8" hidden="false" customHeight="false" outlineLevel="0" collapsed="false">
      <c r="L444" s="7" t="n">
        <v>442</v>
      </c>
      <c r="M444" s="7" t="s">
        <v>1295</v>
      </c>
      <c r="N444" s="7" t="s">
        <v>832</v>
      </c>
      <c r="O444" s="7" t="s">
        <v>833</v>
      </c>
      <c r="P444" s="7" t="n">
        <v>2650</v>
      </c>
      <c r="Q444" s="93" t="n">
        <f aca="false">P444/100</f>
        <v>26.5</v>
      </c>
      <c r="R444" s="7" t="n">
        <v>31</v>
      </c>
      <c r="S444" s="7" t="n">
        <v>0</v>
      </c>
      <c r="T444" s="7" t="n">
        <v>0</v>
      </c>
      <c r="U444" s="7" t="n">
        <v>0</v>
      </c>
      <c r="V444" s="7" t="n">
        <v>0</v>
      </c>
      <c r="W444" s="7" t="n">
        <v>0</v>
      </c>
      <c r="X444" s="7" t="n">
        <v>1</v>
      </c>
      <c r="Y444" s="7" t="s">
        <v>834</v>
      </c>
      <c r="Z444" s="7" t="s">
        <v>835</v>
      </c>
      <c r="AA444" s="7" t="s">
        <v>836</v>
      </c>
      <c r="AB444" s="7" t="s">
        <v>837</v>
      </c>
      <c r="AC444" s="7" t="n">
        <v>0</v>
      </c>
      <c r="AD444" s="7" t="s">
        <v>838</v>
      </c>
      <c r="AE444" s="7" t="s">
        <v>836</v>
      </c>
    </row>
    <row r="445" customFormat="false" ht="12.8" hidden="false" customHeight="false" outlineLevel="0" collapsed="false">
      <c r="L445" s="7" t="n">
        <v>443</v>
      </c>
      <c r="M445" s="7" t="s">
        <v>1296</v>
      </c>
      <c r="N445" s="7" t="s">
        <v>832</v>
      </c>
      <c r="O445" s="7" t="s">
        <v>833</v>
      </c>
      <c r="P445" s="7" t="n">
        <v>380</v>
      </c>
      <c r="Q445" s="93" t="n">
        <f aca="false">P445/100</f>
        <v>3.8</v>
      </c>
      <c r="R445" s="7" t="n">
        <v>31</v>
      </c>
      <c r="S445" s="7" t="n">
        <v>0</v>
      </c>
      <c r="T445" s="7" t="n">
        <v>0</v>
      </c>
      <c r="U445" s="7" t="n">
        <v>0</v>
      </c>
      <c r="V445" s="7" t="n">
        <v>0</v>
      </c>
      <c r="W445" s="7" t="n">
        <v>0</v>
      </c>
      <c r="X445" s="7" t="n">
        <v>1</v>
      </c>
      <c r="Y445" s="7" t="s">
        <v>834</v>
      </c>
      <c r="Z445" s="7" t="s">
        <v>835</v>
      </c>
      <c r="AA445" s="7" t="s">
        <v>836</v>
      </c>
      <c r="AB445" s="7" t="s">
        <v>837</v>
      </c>
      <c r="AC445" s="7" t="n">
        <v>0</v>
      </c>
      <c r="AD445" s="7" t="s">
        <v>838</v>
      </c>
      <c r="AE445" s="7" t="s">
        <v>836</v>
      </c>
    </row>
    <row r="446" customFormat="false" ht="12.8" hidden="false" customHeight="false" outlineLevel="0" collapsed="false">
      <c r="L446" s="7" t="n">
        <v>444</v>
      </c>
      <c r="M446" s="7" t="s">
        <v>1297</v>
      </c>
      <c r="N446" s="7" t="s">
        <v>832</v>
      </c>
      <c r="O446" s="7" t="s">
        <v>833</v>
      </c>
      <c r="P446" s="7" t="n">
        <v>730</v>
      </c>
      <c r="Q446" s="93" t="n">
        <f aca="false">P446/100</f>
        <v>7.3</v>
      </c>
      <c r="R446" s="7" t="n">
        <v>31</v>
      </c>
      <c r="S446" s="7" t="n">
        <v>0</v>
      </c>
      <c r="T446" s="7" t="n">
        <v>0</v>
      </c>
      <c r="U446" s="7" t="n">
        <v>0</v>
      </c>
      <c r="V446" s="7" t="n">
        <v>0</v>
      </c>
      <c r="W446" s="7" t="n">
        <v>0</v>
      </c>
      <c r="X446" s="7" t="n">
        <v>1</v>
      </c>
      <c r="Y446" s="7" t="s">
        <v>834</v>
      </c>
      <c r="Z446" s="7" t="s">
        <v>835</v>
      </c>
      <c r="AA446" s="7" t="s">
        <v>836</v>
      </c>
      <c r="AB446" s="7" t="s">
        <v>837</v>
      </c>
      <c r="AC446" s="7" t="n">
        <v>0</v>
      </c>
      <c r="AD446" s="7" t="s">
        <v>838</v>
      </c>
      <c r="AE446" s="7" t="s">
        <v>836</v>
      </c>
    </row>
    <row r="447" customFormat="false" ht="12.8" hidden="false" customHeight="false" outlineLevel="0" collapsed="false">
      <c r="L447" s="7" t="n">
        <v>445</v>
      </c>
      <c r="M447" s="7" t="s">
        <v>1298</v>
      </c>
      <c r="N447" s="7" t="s">
        <v>832</v>
      </c>
      <c r="O447" s="7" t="s">
        <v>833</v>
      </c>
      <c r="P447" s="7" t="n">
        <v>900</v>
      </c>
      <c r="Q447" s="93" t="n">
        <f aca="false">P447/100</f>
        <v>9</v>
      </c>
      <c r="R447" s="7" t="n">
        <v>31</v>
      </c>
      <c r="S447" s="7" t="n">
        <v>0</v>
      </c>
      <c r="T447" s="7" t="n">
        <v>0</v>
      </c>
      <c r="U447" s="7" t="n">
        <v>0</v>
      </c>
      <c r="V447" s="7" t="n">
        <v>0</v>
      </c>
      <c r="W447" s="7" t="n">
        <v>0</v>
      </c>
      <c r="X447" s="7" t="n">
        <v>1</v>
      </c>
      <c r="Y447" s="7" t="s">
        <v>834</v>
      </c>
      <c r="Z447" s="7" t="s">
        <v>835</v>
      </c>
      <c r="AA447" s="7" t="s">
        <v>836</v>
      </c>
      <c r="AB447" s="7" t="s">
        <v>837</v>
      </c>
      <c r="AC447" s="7" t="n">
        <v>0</v>
      </c>
      <c r="AD447" s="7" t="s">
        <v>838</v>
      </c>
      <c r="AE447" s="7" t="s">
        <v>836</v>
      </c>
    </row>
    <row r="448" customFormat="false" ht="12.8" hidden="false" customHeight="false" outlineLevel="0" collapsed="false">
      <c r="L448" s="7" t="n">
        <v>446</v>
      </c>
      <c r="M448" s="7" t="s">
        <v>1299</v>
      </c>
      <c r="N448" s="7" t="s">
        <v>832</v>
      </c>
      <c r="O448" s="7" t="s">
        <v>833</v>
      </c>
      <c r="P448" s="7" t="n">
        <v>900</v>
      </c>
      <c r="Q448" s="93" t="n">
        <f aca="false">P448/100</f>
        <v>9</v>
      </c>
      <c r="R448" s="7" t="n">
        <v>31</v>
      </c>
      <c r="S448" s="7" t="n">
        <v>0</v>
      </c>
      <c r="T448" s="7" t="n">
        <v>0</v>
      </c>
      <c r="U448" s="7" t="n">
        <v>0</v>
      </c>
      <c r="V448" s="7" t="n">
        <v>0</v>
      </c>
      <c r="W448" s="7" t="n">
        <v>0</v>
      </c>
      <c r="X448" s="7" t="n">
        <v>1</v>
      </c>
      <c r="Y448" s="7" t="s">
        <v>834</v>
      </c>
      <c r="Z448" s="7" t="s">
        <v>835</v>
      </c>
      <c r="AA448" s="7" t="s">
        <v>836</v>
      </c>
      <c r="AB448" s="7" t="s">
        <v>837</v>
      </c>
      <c r="AC448" s="7" t="n">
        <v>0</v>
      </c>
      <c r="AD448" s="7" t="s">
        <v>838</v>
      </c>
      <c r="AE448" s="7" t="s">
        <v>836</v>
      </c>
    </row>
    <row r="449" customFormat="false" ht="12.8" hidden="false" customHeight="false" outlineLevel="0" collapsed="false">
      <c r="L449" s="7" t="n">
        <v>447</v>
      </c>
      <c r="M449" s="7" t="s">
        <v>1300</v>
      </c>
      <c r="N449" s="7" t="s">
        <v>832</v>
      </c>
      <c r="O449" s="7" t="s">
        <v>862</v>
      </c>
      <c r="P449" s="7" t="n">
        <v>5900</v>
      </c>
      <c r="Q449" s="93" t="n">
        <f aca="false">P449/100</f>
        <v>59</v>
      </c>
      <c r="R449" s="7" t="n">
        <v>12</v>
      </c>
      <c r="S449" s="7" t="n">
        <v>0</v>
      </c>
      <c r="T449" s="7" t="n">
        <v>0</v>
      </c>
      <c r="U449" s="7" t="n">
        <v>0</v>
      </c>
      <c r="V449" s="7" t="n">
        <v>0</v>
      </c>
      <c r="W449" s="7" t="n">
        <v>0</v>
      </c>
      <c r="X449" s="7" t="n">
        <v>1</v>
      </c>
      <c r="Y449" s="7" t="s">
        <v>834</v>
      </c>
      <c r="Z449" s="7" t="s">
        <v>835</v>
      </c>
      <c r="AA449" s="7" t="s">
        <v>836</v>
      </c>
      <c r="AB449" s="7" t="s">
        <v>837</v>
      </c>
      <c r="AC449" s="7" t="n">
        <v>0</v>
      </c>
      <c r="AD449" s="7" t="s">
        <v>838</v>
      </c>
      <c r="AE449" s="7" t="s">
        <v>836</v>
      </c>
    </row>
    <row r="450" customFormat="false" ht="12.8" hidden="false" customHeight="false" outlineLevel="0" collapsed="false">
      <c r="L450" s="7" t="n">
        <v>448</v>
      </c>
      <c r="M450" s="7" t="s">
        <v>1301</v>
      </c>
      <c r="N450" s="7" t="s">
        <v>832</v>
      </c>
      <c r="O450" s="7" t="s">
        <v>833</v>
      </c>
      <c r="P450" s="7" t="n">
        <v>230</v>
      </c>
      <c r="Q450" s="93" t="n">
        <f aca="false">P450/100</f>
        <v>2.3</v>
      </c>
      <c r="R450" s="7" t="n">
        <v>7</v>
      </c>
      <c r="S450" s="7" t="n">
        <v>0</v>
      </c>
      <c r="T450" s="7" t="n">
        <v>0</v>
      </c>
      <c r="U450" s="7" t="n">
        <v>0</v>
      </c>
      <c r="V450" s="7" t="n">
        <v>0</v>
      </c>
      <c r="W450" s="7" t="n">
        <v>0</v>
      </c>
      <c r="X450" s="7" t="n">
        <v>1</v>
      </c>
      <c r="Y450" s="7" t="s">
        <v>834</v>
      </c>
      <c r="Z450" s="7" t="s">
        <v>835</v>
      </c>
      <c r="AA450" s="7" t="s">
        <v>836</v>
      </c>
      <c r="AB450" s="7" t="s">
        <v>837</v>
      </c>
      <c r="AC450" s="7" t="n">
        <v>0</v>
      </c>
      <c r="AD450" s="7" t="s">
        <v>838</v>
      </c>
      <c r="AE450" s="7" t="s">
        <v>836</v>
      </c>
    </row>
    <row r="451" customFormat="false" ht="12.8" hidden="false" customHeight="false" outlineLevel="0" collapsed="false">
      <c r="L451" s="7" t="n">
        <v>449</v>
      </c>
      <c r="M451" s="7" t="s">
        <v>1302</v>
      </c>
      <c r="N451" s="7" t="s">
        <v>832</v>
      </c>
      <c r="O451" s="7" t="s">
        <v>862</v>
      </c>
      <c r="P451" s="7" t="n">
        <v>4900</v>
      </c>
      <c r="Q451" s="93" t="n">
        <f aca="false">P451/100</f>
        <v>49</v>
      </c>
      <c r="R451" s="7" t="n">
        <v>12</v>
      </c>
      <c r="S451" s="7" t="n">
        <v>0</v>
      </c>
      <c r="T451" s="7" t="n">
        <v>0</v>
      </c>
      <c r="U451" s="7" t="n">
        <v>0</v>
      </c>
      <c r="V451" s="7" t="n">
        <v>0</v>
      </c>
      <c r="W451" s="7" t="n">
        <v>0</v>
      </c>
      <c r="X451" s="7" t="n">
        <v>1</v>
      </c>
      <c r="Y451" s="7" t="s">
        <v>834</v>
      </c>
      <c r="Z451" s="7" t="s">
        <v>835</v>
      </c>
      <c r="AA451" s="7" t="s">
        <v>836</v>
      </c>
      <c r="AB451" s="7" t="s">
        <v>837</v>
      </c>
      <c r="AC451" s="7" t="n">
        <v>0</v>
      </c>
      <c r="AD451" s="7" t="s">
        <v>838</v>
      </c>
      <c r="AE451" s="7" t="s">
        <v>836</v>
      </c>
    </row>
    <row r="452" customFormat="false" ht="12.8" hidden="false" customHeight="false" outlineLevel="0" collapsed="false">
      <c r="L452" s="7" t="n">
        <v>450</v>
      </c>
      <c r="M452" s="7" t="s">
        <v>1303</v>
      </c>
      <c r="N452" s="7" t="s">
        <v>832</v>
      </c>
      <c r="O452" s="7" t="s">
        <v>833</v>
      </c>
      <c r="P452" s="7" t="n">
        <v>5000</v>
      </c>
      <c r="Q452" s="93" t="n">
        <f aca="false">P452/100</f>
        <v>50</v>
      </c>
      <c r="R452" s="7" t="n">
        <v>4</v>
      </c>
      <c r="S452" s="7" t="n">
        <v>0</v>
      </c>
      <c r="T452" s="7" t="n">
        <v>0</v>
      </c>
      <c r="U452" s="7" t="n">
        <v>0</v>
      </c>
      <c r="V452" s="7" t="n">
        <v>0</v>
      </c>
      <c r="W452" s="7" t="n">
        <v>0</v>
      </c>
      <c r="X452" s="7" t="n">
        <v>1</v>
      </c>
      <c r="Y452" s="7" t="s">
        <v>834</v>
      </c>
      <c r="Z452" s="7" t="s">
        <v>835</v>
      </c>
      <c r="AA452" s="7" t="s">
        <v>836</v>
      </c>
      <c r="AB452" s="7" t="s">
        <v>837</v>
      </c>
      <c r="AC452" s="7" t="n">
        <v>0</v>
      </c>
      <c r="AD452" s="7" t="s">
        <v>838</v>
      </c>
      <c r="AE452" s="7" t="s">
        <v>836</v>
      </c>
    </row>
    <row r="453" customFormat="false" ht="12.8" hidden="false" customHeight="false" outlineLevel="0" collapsed="false">
      <c r="L453" s="7" t="n">
        <v>451</v>
      </c>
      <c r="M453" s="7" t="s">
        <v>1304</v>
      </c>
      <c r="N453" s="7" t="s">
        <v>832</v>
      </c>
      <c r="O453" s="7" t="s">
        <v>833</v>
      </c>
      <c r="P453" s="7" t="n">
        <v>180</v>
      </c>
      <c r="Q453" s="93" t="n">
        <f aca="false">P453/100</f>
        <v>1.8</v>
      </c>
      <c r="R453" s="7" t="n">
        <v>13</v>
      </c>
      <c r="S453" s="7" t="n">
        <v>0</v>
      </c>
      <c r="T453" s="7" t="n">
        <v>0</v>
      </c>
      <c r="U453" s="7" t="n">
        <v>0</v>
      </c>
      <c r="V453" s="7" t="n">
        <v>0</v>
      </c>
      <c r="W453" s="7" t="n">
        <v>0</v>
      </c>
      <c r="X453" s="7" t="n">
        <v>1</v>
      </c>
      <c r="Y453" s="7" t="s">
        <v>834</v>
      </c>
      <c r="Z453" s="7" t="s">
        <v>835</v>
      </c>
      <c r="AA453" s="7" t="s">
        <v>836</v>
      </c>
      <c r="AB453" s="7" t="s">
        <v>837</v>
      </c>
      <c r="AC453" s="7" t="n">
        <v>0</v>
      </c>
      <c r="AD453" s="7" t="s">
        <v>838</v>
      </c>
      <c r="AE453" s="7" t="s">
        <v>836</v>
      </c>
    </row>
    <row r="454" customFormat="false" ht="12.8" hidden="false" customHeight="false" outlineLevel="0" collapsed="false">
      <c r="L454" s="7" t="n">
        <v>452</v>
      </c>
      <c r="M454" s="7" t="s">
        <v>1305</v>
      </c>
      <c r="N454" s="7" t="s">
        <v>832</v>
      </c>
      <c r="O454" s="7" t="s">
        <v>833</v>
      </c>
      <c r="P454" s="7" t="n">
        <v>220</v>
      </c>
      <c r="Q454" s="93" t="n">
        <f aca="false">P454/100</f>
        <v>2.2</v>
      </c>
      <c r="R454" s="7" t="n">
        <v>13</v>
      </c>
      <c r="S454" s="7" t="n">
        <v>0</v>
      </c>
      <c r="T454" s="7" t="n">
        <v>0</v>
      </c>
      <c r="U454" s="7" t="n">
        <v>0</v>
      </c>
      <c r="V454" s="7" t="n">
        <v>0</v>
      </c>
      <c r="W454" s="7" t="n">
        <v>0</v>
      </c>
      <c r="X454" s="7" t="n">
        <v>1</v>
      </c>
      <c r="Y454" s="7" t="s">
        <v>834</v>
      </c>
      <c r="Z454" s="7" t="s">
        <v>835</v>
      </c>
      <c r="AA454" s="7" t="s">
        <v>836</v>
      </c>
      <c r="AB454" s="7" t="s">
        <v>837</v>
      </c>
      <c r="AC454" s="7" t="n">
        <v>0</v>
      </c>
      <c r="AD454" s="7" t="s">
        <v>838</v>
      </c>
      <c r="AE454" s="7" t="s">
        <v>836</v>
      </c>
    </row>
    <row r="455" customFormat="false" ht="12.8" hidden="false" customHeight="false" outlineLevel="0" collapsed="false">
      <c r="L455" s="7" t="n">
        <v>453</v>
      </c>
      <c r="M455" s="7" t="s">
        <v>1306</v>
      </c>
      <c r="N455" s="7" t="s">
        <v>832</v>
      </c>
      <c r="O455" s="7" t="s">
        <v>833</v>
      </c>
      <c r="P455" s="7" t="n">
        <v>440</v>
      </c>
      <c r="Q455" s="93" t="n">
        <f aca="false">P455/100</f>
        <v>4.4</v>
      </c>
      <c r="R455" s="7" t="n">
        <v>13</v>
      </c>
      <c r="S455" s="7" t="n">
        <v>0</v>
      </c>
      <c r="T455" s="7" t="n">
        <v>0</v>
      </c>
      <c r="U455" s="7" t="n">
        <v>0</v>
      </c>
      <c r="V455" s="7" t="n">
        <v>0</v>
      </c>
      <c r="W455" s="7" t="n">
        <v>0</v>
      </c>
      <c r="X455" s="7" t="n">
        <v>1</v>
      </c>
      <c r="Y455" s="7" t="s">
        <v>834</v>
      </c>
      <c r="Z455" s="7" t="s">
        <v>835</v>
      </c>
      <c r="AA455" s="7" t="s">
        <v>836</v>
      </c>
      <c r="AB455" s="7" t="s">
        <v>837</v>
      </c>
      <c r="AC455" s="7" t="n">
        <v>0</v>
      </c>
      <c r="AD455" s="7" t="s">
        <v>838</v>
      </c>
      <c r="AE455" s="7" t="s">
        <v>836</v>
      </c>
    </row>
    <row r="456" customFormat="false" ht="12.8" hidden="false" customHeight="false" outlineLevel="0" collapsed="false">
      <c r="L456" s="7" t="n">
        <v>454</v>
      </c>
      <c r="M456" s="7" t="s">
        <v>1307</v>
      </c>
      <c r="N456" s="7" t="s">
        <v>832</v>
      </c>
      <c r="O456" s="7" t="s">
        <v>833</v>
      </c>
      <c r="P456" s="7" t="n">
        <v>1000</v>
      </c>
      <c r="Q456" s="93" t="n">
        <f aca="false">P456/100</f>
        <v>10</v>
      </c>
      <c r="R456" s="7" t="n">
        <v>13</v>
      </c>
      <c r="S456" s="7" t="n">
        <v>0</v>
      </c>
      <c r="T456" s="7" t="n">
        <v>0</v>
      </c>
      <c r="U456" s="7" t="n">
        <v>0</v>
      </c>
      <c r="V456" s="7" t="n">
        <v>0</v>
      </c>
      <c r="W456" s="7" t="n">
        <v>0</v>
      </c>
      <c r="X456" s="7" t="n">
        <v>1</v>
      </c>
      <c r="Y456" s="7" t="s">
        <v>834</v>
      </c>
      <c r="Z456" s="7" t="s">
        <v>835</v>
      </c>
      <c r="AA456" s="7" t="s">
        <v>836</v>
      </c>
      <c r="AB456" s="7" t="s">
        <v>837</v>
      </c>
      <c r="AC456" s="7" t="n">
        <v>0</v>
      </c>
      <c r="AD456" s="7" t="s">
        <v>838</v>
      </c>
      <c r="AE456" s="7" t="s">
        <v>836</v>
      </c>
    </row>
    <row r="457" customFormat="false" ht="12.8" hidden="false" customHeight="false" outlineLevel="0" collapsed="false">
      <c r="L457" s="7" t="n">
        <v>455</v>
      </c>
      <c r="M457" s="7" t="s">
        <v>1308</v>
      </c>
      <c r="N457" s="7" t="s">
        <v>832</v>
      </c>
      <c r="O457" s="7" t="s">
        <v>862</v>
      </c>
      <c r="P457" s="7" t="n">
        <v>3650</v>
      </c>
      <c r="Q457" s="93" t="n">
        <f aca="false">P457/100</f>
        <v>36.5</v>
      </c>
      <c r="R457" s="7" t="n">
        <v>12</v>
      </c>
      <c r="S457" s="7" t="n">
        <v>0</v>
      </c>
      <c r="T457" s="7" t="n">
        <v>0</v>
      </c>
      <c r="U457" s="7" t="n">
        <v>0</v>
      </c>
      <c r="V457" s="7" t="n">
        <v>0</v>
      </c>
      <c r="W457" s="7" t="n">
        <v>0</v>
      </c>
      <c r="X457" s="7" t="n">
        <v>1</v>
      </c>
      <c r="Y457" s="7" t="s">
        <v>834</v>
      </c>
      <c r="Z457" s="7" t="s">
        <v>835</v>
      </c>
      <c r="AA457" s="7" t="s">
        <v>836</v>
      </c>
      <c r="AB457" s="7" t="s">
        <v>837</v>
      </c>
      <c r="AC457" s="7" t="n">
        <v>0</v>
      </c>
      <c r="AD457" s="7" t="s">
        <v>838</v>
      </c>
      <c r="AE457" s="7" t="s">
        <v>836</v>
      </c>
    </row>
    <row r="458" customFormat="false" ht="12.8" hidden="false" customHeight="false" outlineLevel="0" collapsed="false">
      <c r="L458" s="7" t="n">
        <v>456</v>
      </c>
      <c r="M458" s="7" t="s">
        <v>1309</v>
      </c>
      <c r="N458" s="7" t="s">
        <v>832</v>
      </c>
      <c r="O458" s="7" t="s">
        <v>862</v>
      </c>
      <c r="P458" s="7" t="n">
        <v>2650</v>
      </c>
      <c r="Q458" s="93" t="n">
        <f aca="false">P458/100</f>
        <v>26.5</v>
      </c>
      <c r="R458" s="7" t="n">
        <v>12</v>
      </c>
      <c r="S458" s="7" t="n">
        <v>0</v>
      </c>
      <c r="T458" s="7" t="n">
        <v>0</v>
      </c>
      <c r="U458" s="7" t="n">
        <v>0</v>
      </c>
      <c r="V458" s="7" t="n">
        <v>0</v>
      </c>
      <c r="W458" s="7" t="n">
        <v>0</v>
      </c>
      <c r="X458" s="7" t="n">
        <v>1</v>
      </c>
      <c r="Y458" s="7" t="s">
        <v>834</v>
      </c>
      <c r="Z458" s="7" t="s">
        <v>835</v>
      </c>
      <c r="AA458" s="7" t="s">
        <v>836</v>
      </c>
      <c r="AB458" s="7" t="s">
        <v>837</v>
      </c>
      <c r="AC458" s="7" t="n">
        <v>0</v>
      </c>
      <c r="AD458" s="7" t="s">
        <v>838</v>
      </c>
      <c r="AE458" s="7" t="s">
        <v>836</v>
      </c>
    </row>
    <row r="459" customFormat="false" ht="12.8" hidden="false" customHeight="false" outlineLevel="0" collapsed="false">
      <c r="L459" s="7" t="n">
        <v>457</v>
      </c>
      <c r="M459" s="7" t="s">
        <v>1310</v>
      </c>
      <c r="N459" s="7" t="s">
        <v>832</v>
      </c>
      <c r="O459" s="7" t="s">
        <v>833</v>
      </c>
      <c r="P459" s="7" t="n">
        <v>100</v>
      </c>
      <c r="Q459" s="93" t="n">
        <f aca="false">P459/100</f>
        <v>1</v>
      </c>
      <c r="R459" s="7" t="n">
        <v>13</v>
      </c>
      <c r="S459" s="7" t="n">
        <v>0</v>
      </c>
      <c r="T459" s="7" t="n">
        <v>0</v>
      </c>
      <c r="U459" s="7" t="n">
        <v>0</v>
      </c>
      <c r="V459" s="7" t="n">
        <v>0</v>
      </c>
      <c r="W459" s="7" t="n">
        <v>0</v>
      </c>
      <c r="X459" s="7" t="n">
        <v>1</v>
      </c>
      <c r="Y459" s="7" t="s">
        <v>834</v>
      </c>
      <c r="Z459" s="7" t="s">
        <v>835</v>
      </c>
      <c r="AA459" s="7" t="s">
        <v>836</v>
      </c>
      <c r="AB459" s="7" t="s">
        <v>837</v>
      </c>
      <c r="AC459" s="7" t="n">
        <v>0</v>
      </c>
      <c r="AD459" s="7" t="s">
        <v>838</v>
      </c>
      <c r="AE459" s="7" t="s">
        <v>836</v>
      </c>
    </row>
    <row r="460" customFormat="false" ht="12.8" hidden="false" customHeight="false" outlineLevel="0" collapsed="false">
      <c r="L460" s="7" t="n">
        <v>458</v>
      </c>
      <c r="M460" s="7" t="s">
        <v>1311</v>
      </c>
      <c r="N460" s="7" t="s">
        <v>832</v>
      </c>
      <c r="O460" s="7" t="s">
        <v>833</v>
      </c>
      <c r="P460" s="7" t="n">
        <v>180</v>
      </c>
      <c r="Q460" s="93" t="n">
        <f aca="false">P460/100</f>
        <v>1.8</v>
      </c>
      <c r="R460" s="7" t="n">
        <v>13</v>
      </c>
      <c r="S460" s="7" t="n">
        <v>0</v>
      </c>
      <c r="T460" s="7" t="n">
        <v>0</v>
      </c>
      <c r="U460" s="7" t="n">
        <v>0</v>
      </c>
      <c r="V460" s="7" t="n">
        <v>0</v>
      </c>
      <c r="W460" s="7" t="n">
        <v>0</v>
      </c>
      <c r="X460" s="7" t="n">
        <v>1</v>
      </c>
      <c r="Y460" s="7" t="s">
        <v>834</v>
      </c>
      <c r="Z460" s="7" t="s">
        <v>835</v>
      </c>
      <c r="AA460" s="7" t="s">
        <v>836</v>
      </c>
      <c r="AB460" s="7" t="s">
        <v>837</v>
      </c>
      <c r="AC460" s="7" t="n">
        <v>0</v>
      </c>
      <c r="AD460" s="7" t="s">
        <v>838</v>
      </c>
      <c r="AE460" s="7" t="s">
        <v>836</v>
      </c>
    </row>
    <row r="461" customFormat="false" ht="12.8" hidden="false" customHeight="false" outlineLevel="0" collapsed="false">
      <c r="L461" s="7" t="n">
        <v>459</v>
      </c>
      <c r="M461" s="7" t="s">
        <v>1312</v>
      </c>
      <c r="N461" s="7" t="s">
        <v>832</v>
      </c>
      <c r="O461" s="7" t="s">
        <v>833</v>
      </c>
      <c r="P461" s="7" t="n">
        <v>1200</v>
      </c>
      <c r="Q461" s="93" t="n">
        <f aca="false">P461/100</f>
        <v>12</v>
      </c>
      <c r="R461" s="7" t="n">
        <v>13</v>
      </c>
      <c r="S461" s="7" t="n">
        <v>0</v>
      </c>
      <c r="T461" s="7" t="n">
        <v>0</v>
      </c>
      <c r="U461" s="7" t="n">
        <v>0</v>
      </c>
      <c r="V461" s="7" t="n">
        <v>0</v>
      </c>
      <c r="W461" s="7" t="n">
        <v>0</v>
      </c>
      <c r="X461" s="7" t="n">
        <v>1</v>
      </c>
      <c r="Y461" s="7" t="s">
        <v>834</v>
      </c>
      <c r="Z461" s="7" t="s">
        <v>835</v>
      </c>
      <c r="AA461" s="7" t="s">
        <v>836</v>
      </c>
      <c r="AB461" s="7" t="s">
        <v>837</v>
      </c>
      <c r="AC461" s="7" t="n">
        <v>0</v>
      </c>
      <c r="AD461" s="7" t="s">
        <v>838</v>
      </c>
      <c r="AE461" s="7" t="s">
        <v>836</v>
      </c>
    </row>
    <row r="462" customFormat="false" ht="12.8" hidden="false" customHeight="false" outlineLevel="0" collapsed="false">
      <c r="L462" s="7" t="n">
        <v>460</v>
      </c>
      <c r="M462" s="7" t="s">
        <v>1313</v>
      </c>
      <c r="N462" s="7" t="s">
        <v>832</v>
      </c>
      <c r="O462" s="7" t="s">
        <v>833</v>
      </c>
      <c r="P462" s="7" t="n">
        <v>2000</v>
      </c>
      <c r="Q462" s="93" t="n">
        <f aca="false">P462/100</f>
        <v>20</v>
      </c>
      <c r="R462" s="7" t="n">
        <v>13</v>
      </c>
      <c r="S462" s="7" t="n">
        <v>0</v>
      </c>
      <c r="T462" s="7" t="n">
        <v>0</v>
      </c>
      <c r="U462" s="7" t="n">
        <v>0</v>
      </c>
      <c r="V462" s="7" t="n">
        <v>0</v>
      </c>
      <c r="W462" s="7" t="n">
        <v>0</v>
      </c>
      <c r="X462" s="7" t="n">
        <v>1</v>
      </c>
      <c r="Y462" s="7" t="s">
        <v>834</v>
      </c>
      <c r="Z462" s="7" t="s">
        <v>835</v>
      </c>
      <c r="AA462" s="7" t="s">
        <v>836</v>
      </c>
      <c r="AB462" s="7" t="s">
        <v>837</v>
      </c>
      <c r="AC462" s="7" t="n">
        <v>0</v>
      </c>
      <c r="AD462" s="7" t="s">
        <v>838</v>
      </c>
      <c r="AE462" s="7" t="s">
        <v>836</v>
      </c>
    </row>
    <row r="463" customFormat="false" ht="12.8" hidden="false" customHeight="false" outlineLevel="0" collapsed="false">
      <c r="L463" s="7" t="n">
        <v>461</v>
      </c>
      <c r="M463" s="7" t="s">
        <v>1314</v>
      </c>
      <c r="N463" s="7" t="s">
        <v>832</v>
      </c>
      <c r="O463" s="7" t="s">
        <v>833</v>
      </c>
      <c r="P463" s="7" t="n">
        <v>350</v>
      </c>
      <c r="Q463" s="93" t="n">
        <f aca="false">P463/100</f>
        <v>3.5</v>
      </c>
      <c r="R463" s="7" t="n">
        <v>7</v>
      </c>
      <c r="S463" s="7" t="n">
        <v>0</v>
      </c>
      <c r="T463" s="7" t="n">
        <v>0</v>
      </c>
      <c r="U463" s="7" t="n">
        <v>0</v>
      </c>
      <c r="V463" s="7" t="n">
        <v>0</v>
      </c>
      <c r="W463" s="7" t="n">
        <v>0</v>
      </c>
      <c r="X463" s="7" t="n">
        <v>1</v>
      </c>
      <c r="Y463" s="7" t="s">
        <v>834</v>
      </c>
      <c r="Z463" s="7" t="s">
        <v>835</v>
      </c>
      <c r="AA463" s="7" t="s">
        <v>836</v>
      </c>
      <c r="AB463" s="7" t="s">
        <v>837</v>
      </c>
      <c r="AC463" s="7" t="n">
        <v>0</v>
      </c>
      <c r="AD463" s="7" t="s">
        <v>838</v>
      </c>
      <c r="AE463" s="7" t="s">
        <v>836</v>
      </c>
    </row>
    <row r="464" customFormat="false" ht="12.8" hidden="false" customHeight="false" outlineLevel="0" collapsed="false">
      <c r="L464" s="7" t="n">
        <v>462</v>
      </c>
      <c r="M464" s="7" t="s">
        <v>1315</v>
      </c>
      <c r="N464" s="7" t="s">
        <v>832</v>
      </c>
      <c r="O464" s="7" t="s">
        <v>833</v>
      </c>
      <c r="P464" s="7" t="n">
        <v>2000</v>
      </c>
      <c r="Q464" s="93" t="n">
        <f aca="false">P464/100</f>
        <v>20</v>
      </c>
      <c r="R464" s="7" t="n">
        <v>17</v>
      </c>
      <c r="S464" s="7" t="n">
        <v>0</v>
      </c>
      <c r="T464" s="7" t="n">
        <v>0</v>
      </c>
      <c r="U464" s="7" t="n">
        <v>0</v>
      </c>
      <c r="V464" s="7" t="n">
        <v>0</v>
      </c>
      <c r="W464" s="7" t="n">
        <v>0</v>
      </c>
      <c r="X464" s="7" t="n">
        <v>1</v>
      </c>
      <c r="Y464" s="7" t="s">
        <v>834</v>
      </c>
      <c r="Z464" s="7" t="s">
        <v>835</v>
      </c>
      <c r="AA464" s="7" t="s">
        <v>836</v>
      </c>
      <c r="AB464" s="7" t="s">
        <v>837</v>
      </c>
      <c r="AC464" s="7" t="n">
        <v>0</v>
      </c>
      <c r="AD464" s="7" t="s">
        <v>838</v>
      </c>
      <c r="AE464" s="7" t="s">
        <v>836</v>
      </c>
    </row>
    <row r="465" customFormat="false" ht="12.8" hidden="false" customHeight="false" outlineLevel="0" collapsed="false">
      <c r="L465" s="7" t="n">
        <v>463</v>
      </c>
      <c r="M465" s="7" t="s">
        <v>1316</v>
      </c>
      <c r="N465" s="7" t="s">
        <v>832</v>
      </c>
      <c r="O465" s="7" t="s">
        <v>862</v>
      </c>
      <c r="P465" s="7" t="n">
        <v>5500</v>
      </c>
      <c r="Q465" s="93" t="n">
        <f aca="false">P465/100</f>
        <v>55</v>
      </c>
      <c r="R465" s="7" t="n">
        <v>7</v>
      </c>
      <c r="S465" s="7" t="n">
        <v>0</v>
      </c>
      <c r="T465" s="7" t="n">
        <v>0</v>
      </c>
      <c r="U465" s="7" t="n">
        <v>0</v>
      </c>
      <c r="V465" s="7" t="n">
        <v>0</v>
      </c>
      <c r="W465" s="7" t="n">
        <v>0</v>
      </c>
      <c r="X465" s="7" t="n">
        <v>1</v>
      </c>
      <c r="Y465" s="7" t="s">
        <v>834</v>
      </c>
      <c r="Z465" s="7" t="s">
        <v>835</v>
      </c>
      <c r="AA465" s="7" t="s">
        <v>836</v>
      </c>
      <c r="AB465" s="7" t="s">
        <v>837</v>
      </c>
      <c r="AC465" s="7" t="n">
        <v>0</v>
      </c>
      <c r="AD465" s="7" t="s">
        <v>838</v>
      </c>
      <c r="AE465" s="7" t="s">
        <v>836</v>
      </c>
    </row>
    <row r="466" customFormat="false" ht="12.8" hidden="false" customHeight="false" outlineLevel="0" collapsed="false">
      <c r="L466" s="7" t="n">
        <v>464</v>
      </c>
      <c r="M466" s="7" t="s">
        <v>1317</v>
      </c>
      <c r="N466" s="7" t="s">
        <v>832</v>
      </c>
      <c r="O466" s="7" t="s">
        <v>862</v>
      </c>
      <c r="P466" s="7" t="n">
        <v>5000</v>
      </c>
      <c r="Q466" s="93" t="n">
        <f aca="false">P466/100</f>
        <v>50</v>
      </c>
      <c r="R466" s="7" t="n">
        <v>7</v>
      </c>
      <c r="S466" s="7" t="n">
        <v>0</v>
      </c>
      <c r="T466" s="7" t="n">
        <v>0</v>
      </c>
      <c r="U466" s="7" t="n">
        <v>0</v>
      </c>
      <c r="V466" s="7" t="n">
        <v>0</v>
      </c>
      <c r="W466" s="7" t="n">
        <v>0</v>
      </c>
      <c r="X466" s="7" t="n">
        <v>1</v>
      </c>
      <c r="Y466" s="7" t="s">
        <v>834</v>
      </c>
      <c r="Z466" s="7" t="s">
        <v>835</v>
      </c>
      <c r="AA466" s="7" t="s">
        <v>836</v>
      </c>
      <c r="AB466" s="7" t="s">
        <v>837</v>
      </c>
      <c r="AC466" s="7" t="n">
        <v>0</v>
      </c>
      <c r="AD466" s="7" t="s">
        <v>838</v>
      </c>
      <c r="AE466" s="7" t="s">
        <v>836</v>
      </c>
    </row>
    <row r="467" customFormat="false" ht="12.8" hidden="false" customHeight="false" outlineLevel="0" collapsed="false">
      <c r="L467" s="7" t="n">
        <v>465</v>
      </c>
      <c r="M467" s="7" t="s">
        <v>1318</v>
      </c>
      <c r="N467" s="7" t="s">
        <v>832</v>
      </c>
      <c r="O467" s="7" t="s">
        <v>833</v>
      </c>
      <c r="P467" s="7" t="n">
        <v>230</v>
      </c>
      <c r="Q467" s="93" t="n">
        <f aca="false">P467/100</f>
        <v>2.3</v>
      </c>
      <c r="R467" s="7" t="n">
        <v>7</v>
      </c>
      <c r="S467" s="7" t="n">
        <v>0</v>
      </c>
      <c r="T467" s="7" t="n">
        <v>0</v>
      </c>
      <c r="U467" s="7" t="n">
        <v>0</v>
      </c>
      <c r="V467" s="7" t="n">
        <v>0</v>
      </c>
      <c r="W467" s="7" t="n">
        <v>0</v>
      </c>
      <c r="X467" s="7" t="n">
        <v>1</v>
      </c>
      <c r="Y467" s="7" t="s">
        <v>834</v>
      </c>
      <c r="Z467" s="7" t="s">
        <v>835</v>
      </c>
      <c r="AA467" s="7" t="s">
        <v>836</v>
      </c>
      <c r="AB467" s="7" t="s">
        <v>837</v>
      </c>
      <c r="AC467" s="7" t="n">
        <v>0</v>
      </c>
      <c r="AD467" s="7" t="s">
        <v>838</v>
      </c>
      <c r="AE467" s="7" t="s">
        <v>836</v>
      </c>
    </row>
    <row r="468" customFormat="false" ht="12.8" hidden="false" customHeight="false" outlineLevel="0" collapsed="false">
      <c r="L468" s="7" t="n">
        <v>466</v>
      </c>
      <c r="M468" s="7" t="s">
        <v>1319</v>
      </c>
      <c r="N468" s="7" t="s">
        <v>832</v>
      </c>
      <c r="O468" s="7" t="s">
        <v>833</v>
      </c>
      <c r="P468" s="7" t="n">
        <v>1300</v>
      </c>
      <c r="Q468" s="93" t="n">
        <f aca="false">P468/100</f>
        <v>13</v>
      </c>
      <c r="R468" s="7" t="n">
        <v>17</v>
      </c>
      <c r="S468" s="7" t="n">
        <v>0</v>
      </c>
      <c r="T468" s="7" t="n">
        <v>0</v>
      </c>
      <c r="U468" s="7" t="n">
        <v>0</v>
      </c>
      <c r="V468" s="7" t="n">
        <v>0</v>
      </c>
      <c r="W468" s="7" t="n">
        <v>0</v>
      </c>
      <c r="X468" s="7" t="n">
        <v>1</v>
      </c>
      <c r="Y468" s="7" t="s">
        <v>834</v>
      </c>
      <c r="Z468" s="7" t="s">
        <v>835</v>
      </c>
      <c r="AA468" s="7" t="s">
        <v>836</v>
      </c>
      <c r="AB468" s="7" t="s">
        <v>837</v>
      </c>
      <c r="AC468" s="7" t="n">
        <v>0</v>
      </c>
      <c r="AD468" s="7" t="s">
        <v>838</v>
      </c>
      <c r="AE468" s="7" t="s">
        <v>836</v>
      </c>
    </row>
    <row r="469" customFormat="false" ht="12.8" hidden="false" customHeight="false" outlineLevel="0" collapsed="false">
      <c r="L469" s="7" t="n">
        <v>467</v>
      </c>
      <c r="M469" s="7" t="s">
        <v>1320</v>
      </c>
      <c r="N469" s="7" t="s">
        <v>832</v>
      </c>
      <c r="O469" s="7" t="s">
        <v>862</v>
      </c>
      <c r="P469" s="7" t="n">
        <v>1800</v>
      </c>
      <c r="Q469" s="93" t="n">
        <f aca="false">P469/100</f>
        <v>18</v>
      </c>
      <c r="R469" s="7" t="n">
        <v>7</v>
      </c>
      <c r="S469" s="7" t="n">
        <v>0</v>
      </c>
      <c r="T469" s="7" t="n">
        <v>0</v>
      </c>
      <c r="U469" s="7" t="n">
        <v>0</v>
      </c>
      <c r="V469" s="7" t="n">
        <v>0</v>
      </c>
      <c r="W469" s="7" t="n">
        <v>0</v>
      </c>
      <c r="X469" s="7" t="n">
        <v>1</v>
      </c>
      <c r="Y469" s="7" t="s">
        <v>834</v>
      </c>
      <c r="Z469" s="7" t="s">
        <v>835</v>
      </c>
      <c r="AA469" s="7" t="s">
        <v>836</v>
      </c>
      <c r="AB469" s="7" t="s">
        <v>837</v>
      </c>
      <c r="AC469" s="7" t="n">
        <v>0</v>
      </c>
      <c r="AD469" s="7" t="s">
        <v>838</v>
      </c>
      <c r="AE469" s="7" t="s">
        <v>836</v>
      </c>
    </row>
    <row r="470" customFormat="false" ht="12.8" hidden="false" customHeight="false" outlineLevel="0" collapsed="false">
      <c r="L470" s="7" t="n">
        <v>468</v>
      </c>
      <c r="M470" s="7" t="s">
        <v>1321</v>
      </c>
      <c r="N470" s="7" t="s">
        <v>832</v>
      </c>
      <c r="O470" s="7" t="s">
        <v>862</v>
      </c>
      <c r="P470" s="7" t="n">
        <v>1300</v>
      </c>
      <c r="Q470" s="93" t="n">
        <f aca="false">P470/100</f>
        <v>13</v>
      </c>
      <c r="R470" s="7" t="n">
        <v>7</v>
      </c>
      <c r="S470" s="7" t="n">
        <v>0</v>
      </c>
      <c r="T470" s="7" t="n">
        <v>0</v>
      </c>
      <c r="U470" s="7" t="n">
        <v>0</v>
      </c>
      <c r="V470" s="7" t="n">
        <v>0</v>
      </c>
      <c r="W470" s="7" t="n">
        <v>0</v>
      </c>
      <c r="X470" s="7" t="n">
        <v>1</v>
      </c>
      <c r="Y470" s="7" t="s">
        <v>834</v>
      </c>
      <c r="Z470" s="7" t="s">
        <v>835</v>
      </c>
      <c r="AA470" s="7" t="s">
        <v>836</v>
      </c>
      <c r="AB470" s="7" t="s">
        <v>837</v>
      </c>
      <c r="AC470" s="7" t="n">
        <v>0</v>
      </c>
      <c r="AD470" s="7" t="s">
        <v>838</v>
      </c>
      <c r="AE470" s="7" t="s">
        <v>836</v>
      </c>
    </row>
    <row r="471" customFormat="false" ht="12.8" hidden="false" customHeight="false" outlineLevel="0" collapsed="false">
      <c r="L471" s="7" t="n">
        <v>469</v>
      </c>
      <c r="M471" s="7" t="s">
        <v>1322</v>
      </c>
      <c r="N471" s="7" t="s">
        <v>832</v>
      </c>
      <c r="O471" s="7" t="s">
        <v>862</v>
      </c>
      <c r="P471" s="7" t="n">
        <v>210</v>
      </c>
      <c r="Q471" s="93" t="n">
        <f aca="false">P471/100</f>
        <v>2.1</v>
      </c>
      <c r="R471" s="7" t="n">
        <v>19</v>
      </c>
      <c r="S471" s="7" t="n">
        <v>0</v>
      </c>
      <c r="T471" s="7" t="n">
        <v>0</v>
      </c>
      <c r="U471" s="7" t="n">
        <v>0</v>
      </c>
      <c r="V471" s="7" t="n">
        <v>0</v>
      </c>
      <c r="W471" s="7" t="n">
        <v>0</v>
      </c>
      <c r="X471" s="7" t="n">
        <v>1</v>
      </c>
      <c r="Y471" s="7" t="s">
        <v>834</v>
      </c>
      <c r="Z471" s="7" t="s">
        <v>835</v>
      </c>
      <c r="AA471" s="7" t="s">
        <v>836</v>
      </c>
      <c r="AB471" s="7" t="s">
        <v>837</v>
      </c>
      <c r="AC471" s="7" t="n">
        <v>0</v>
      </c>
      <c r="AD471" s="7" t="s">
        <v>838</v>
      </c>
      <c r="AE471" s="7" t="s">
        <v>836</v>
      </c>
    </row>
    <row r="472" customFormat="false" ht="12.8" hidden="false" customHeight="false" outlineLevel="0" collapsed="false">
      <c r="L472" s="7" t="n">
        <v>470</v>
      </c>
      <c r="M472" s="7" t="s">
        <v>1323</v>
      </c>
      <c r="N472" s="7" t="s">
        <v>832</v>
      </c>
      <c r="O472" s="7" t="s">
        <v>833</v>
      </c>
      <c r="P472" s="7" t="n">
        <v>150</v>
      </c>
      <c r="Q472" s="93" t="n">
        <f aca="false">P472/100</f>
        <v>1.5</v>
      </c>
      <c r="R472" s="7" t="n">
        <v>20</v>
      </c>
      <c r="S472" s="7" t="n">
        <v>0</v>
      </c>
      <c r="T472" s="7" t="n">
        <v>0</v>
      </c>
      <c r="U472" s="7" t="n">
        <v>0</v>
      </c>
      <c r="V472" s="7" t="n">
        <v>0</v>
      </c>
      <c r="W472" s="7" t="n">
        <v>0</v>
      </c>
      <c r="X472" s="7" t="n">
        <v>2</v>
      </c>
      <c r="Y472" s="7" t="s">
        <v>834</v>
      </c>
      <c r="Z472" s="7" t="s">
        <v>835</v>
      </c>
      <c r="AA472" s="7" t="s">
        <v>836</v>
      </c>
      <c r="AB472" s="7" t="s">
        <v>837</v>
      </c>
      <c r="AC472" s="7" t="n">
        <v>0</v>
      </c>
      <c r="AD472" s="7" t="s">
        <v>838</v>
      </c>
      <c r="AE472" s="7" t="s">
        <v>836</v>
      </c>
    </row>
    <row r="473" customFormat="false" ht="12.8" hidden="false" customHeight="false" outlineLevel="0" collapsed="false">
      <c r="L473" s="7" t="n">
        <v>471</v>
      </c>
      <c r="M473" s="7" t="s">
        <v>1324</v>
      </c>
      <c r="N473" s="7" t="s">
        <v>832</v>
      </c>
      <c r="O473" s="7" t="s">
        <v>833</v>
      </c>
      <c r="P473" s="7" t="n">
        <v>100</v>
      </c>
      <c r="Q473" s="93" t="n">
        <f aca="false">P473/100</f>
        <v>1</v>
      </c>
      <c r="R473" s="7" t="n">
        <v>20</v>
      </c>
      <c r="S473" s="7" t="n">
        <v>0</v>
      </c>
      <c r="T473" s="7" t="n">
        <v>0</v>
      </c>
      <c r="U473" s="7" t="n">
        <v>0</v>
      </c>
      <c r="V473" s="7" t="n">
        <v>0</v>
      </c>
      <c r="W473" s="7" t="n">
        <v>0</v>
      </c>
      <c r="X473" s="7" t="n">
        <v>2</v>
      </c>
      <c r="Y473" s="7" t="s">
        <v>834</v>
      </c>
      <c r="Z473" s="7" t="s">
        <v>835</v>
      </c>
      <c r="AA473" s="7" t="s">
        <v>836</v>
      </c>
      <c r="AB473" s="7" t="s">
        <v>837</v>
      </c>
      <c r="AC473" s="7" t="n">
        <v>0</v>
      </c>
      <c r="AD473" s="7" t="s">
        <v>838</v>
      </c>
      <c r="AE473" s="7" t="s">
        <v>836</v>
      </c>
    </row>
    <row r="474" customFormat="false" ht="12.8" hidden="false" customHeight="false" outlineLevel="0" collapsed="false">
      <c r="L474" s="7" t="n">
        <v>472</v>
      </c>
      <c r="M474" s="7" t="s">
        <v>1325</v>
      </c>
      <c r="N474" s="7" t="s">
        <v>832</v>
      </c>
      <c r="O474" s="7" t="s">
        <v>833</v>
      </c>
      <c r="P474" s="7" t="n">
        <v>150</v>
      </c>
      <c r="Q474" s="93" t="n">
        <f aca="false">P474/100</f>
        <v>1.5</v>
      </c>
      <c r="R474" s="7" t="n">
        <v>20</v>
      </c>
      <c r="S474" s="7" t="n">
        <v>0</v>
      </c>
      <c r="T474" s="7" t="n">
        <v>0</v>
      </c>
      <c r="U474" s="7" t="n">
        <v>0</v>
      </c>
      <c r="V474" s="7" t="n">
        <v>0</v>
      </c>
      <c r="W474" s="7" t="n">
        <v>0</v>
      </c>
      <c r="X474" s="7" t="n">
        <v>2</v>
      </c>
      <c r="Y474" s="7" t="s">
        <v>834</v>
      </c>
      <c r="Z474" s="7" t="s">
        <v>835</v>
      </c>
      <c r="AA474" s="7" t="s">
        <v>836</v>
      </c>
      <c r="AB474" s="7" t="s">
        <v>837</v>
      </c>
      <c r="AC474" s="7" t="n">
        <v>0</v>
      </c>
      <c r="AD474" s="7" t="s">
        <v>838</v>
      </c>
      <c r="AE474" s="7" t="s">
        <v>836</v>
      </c>
    </row>
    <row r="475" customFormat="false" ht="12.8" hidden="false" customHeight="false" outlineLevel="0" collapsed="false">
      <c r="L475" s="7" t="n">
        <v>473</v>
      </c>
      <c r="M475" s="7" t="s">
        <v>1326</v>
      </c>
      <c r="N475" s="7" t="s">
        <v>832</v>
      </c>
      <c r="O475" s="7" t="s">
        <v>833</v>
      </c>
      <c r="P475" s="7" t="n">
        <v>250</v>
      </c>
      <c r="Q475" s="93" t="n">
        <f aca="false">P475/100</f>
        <v>2.5</v>
      </c>
      <c r="R475" s="7" t="n">
        <v>20</v>
      </c>
      <c r="S475" s="7" t="n">
        <v>0</v>
      </c>
      <c r="T475" s="7" t="n">
        <v>0</v>
      </c>
      <c r="U475" s="7" t="n">
        <v>0</v>
      </c>
      <c r="V475" s="7" t="n">
        <v>0</v>
      </c>
      <c r="W475" s="7" t="n">
        <v>0</v>
      </c>
      <c r="X475" s="7" t="n">
        <v>3</v>
      </c>
      <c r="Y475" s="7" t="s">
        <v>834</v>
      </c>
      <c r="Z475" s="7" t="s">
        <v>835</v>
      </c>
      <c r="AA475" s="7" t="s">
        <v>836</v>
      </c>
      <c r="AB475" s="7" t="s">
        <v>837</v>
      </c>
      <c r="AC475" s="7" t="n">
        <v>0</v>
      </c>
      <c r="AD475" s="7" t="s">
        <v>838</v>
      </c>
      <c r="AE475" s="7" t="s">
        <v>836</v>
      </c>
    </row>
    <row r="476" customFormat="false" ht="12.8" hidden="false" customHeight="false" outlineLevel="0" collapsed="false">
      <c r="L476" s="7" t="n">
        <v>474</v>
      </c>
      <c r="M476" s="7" t="s">
        <v>1327</v>
      </c>
      <c r="N476" s="7" t="s">
        <v>832</v>
      </c>
      <c r="O476" s="7" t="s">
        <v>833</v>
      </c>
      <c r="P476" s="7" t="n">
        <v>100</v>
      </c>
      <c r="Q476" s="93" t="n">
        <f aca="false">P476/100</f>
        <v>1</v>
      </c>
      <c r="R476" s="7" t="n">
        <v>20</v>
      </c>
      <c r="S476" s="7" t="n">
        <v>0</v>
      </c>
      <c r="T476" s="7" t="n">
        <v>0</v>
      </c>
      <c r="U476" s="7" t="n">
        <v>0</v>
      </c>
      <c r="V476" s="7" t="n">
        <v>0</v>
      </c>
      <c r="W476" s="7" t="n">
        <v>0</v>
      </c>
      <c r="X476" s="7" t="n">
        <v>2</v>
      </c>
      <c r="Y476" s="7" t="s">
        <v>834</v>
      </c>
      <c r="Z476" s="7" t="s">
        <v>835</v>
      </c>
      <c r="AA476" s="7" t="s">
        <v>836</v>
      </c>
      <c r="AB476" s="7" t="s">
        <v>837</v>
      </c>
      <c r="AC476" s="7" t="n">
        <v>0</v>
      </c>
      <c r="AD476" s="7" t="s">
        <v>838</v>
      </c>
      <c r="AE476" s="7" t="s">
        <v>836</v>
      </c>
    </row>
    <row r="477" customFormat="false" ht="12.8" hidden="false" customHeight="false" outlineLevel="0" collapsed="false">
      <c r="L477" s="7" t="n">
        <v>475</v>
      </c>
      <c r="M477" s="7" t="s">
        <v>1328</v>
      </c>
      <c r="N477" s="7" t="s">
        <v>832</v>
      </c>
      <c r="O477" s="7" t="s">
        <v>833</v>
      </c>
      <c r="P477" s="7" t="n">
        <v>100</v>
      </c>
      <c r="Q477" s="93" t="n">
        <f aca="false">P477/100</f>
        <v>1</v>
      </c>
      <c r="R477" s="7" t="n">
        <v>20</v>
      </c>
      <c r="S477" s="7" t="n">
        <v>0</v>
      </c>
      <c r="T477" s="7" t="n">
        <v>0</v>
      </c>
      <c r="U477" s="7" t="n">
        <v>0</v>
      </c>
      <c r="V477" s="7" t="n">
        <v>0</v>
      </c>
      <c r="W477" s="7" t="n">
        <v>0</v>
      </c>
      <c r="X477" s="7" t="n">
        <v>2</v>
      </c>
      <c r="Y477" s="7" t="s">
        <v>834</v>
      </c>
      <c r="Z477" s="7" t="s">
        <v>835</v>
      </c>
      <c r="AA477" s="7" t="s">
        <v>836</v>
      </c>
      <c r="AB477" s="7" t="s">
        <v>837</v>
      </c>
      <c r="AC477" s="7" t="n">
        <v>0</v>
      </c>
      <c r="AD477" s="7" t="s">
        <v>838</v>
      </c>
      <c r="AE477" s="7" t="s">
        <v>836</v>
      </c>
    </row>
    <row r="478" customFormat="false" ht="12.8" hidden="false" customHeight="false" outlineLevel="0" collapsed="false">
      <c r="L478" s="7" t="n">
        <v>476</v>
      </c>
      <c r="M478" s="7" t="s">
        <v>1329</v>
      </c>
      <c r="N478" s="7" t="s">
        <v>832</v>
      </c>
      <c r="O478" s="7" t="s">
        <v>833</v>
      </c>
      <c r="P478" s="7" t="n">
        <v>200</v>
      </c>
      <c r="Q478" s="93" t="n">
        <f aca="false">P478/100</f>
        <v>2</v>
      </c>
      <c r="R478" s="7" t="n">
        <v>20</v>
      </c>
      <c r="S478" s="7" t="n">
        <v>0</v>
      </c>
      <c r="T478" s="7" t="n">
        <v>0</v>
      </c>
      <c r="U478" s="7" t="n">
        <v>0</v>
      </c>
      <c r="V478" s="7" t="n">
        <v>0</v>
      </c>
      <c r="W478" s="7" t="n">
        <v>0</v>
      </c>
      <c r="X478" s="7" t="n">
        <v>2</v>
      </c>
      <c r="Y478" s="7" t="s">
        <v>834</v>
      </c>
      <c r="Z478" s="7" t="s">
        <v>835</v>
      </c>
      <c r="AA478" s="7" t="s">
        <v>836</v>
      </c>
      <c r="AB478" s="7" t="s">
        <v>837</v>
      </c>
      <c r="AC478" s="7" t="n">
        <v>0</v>
      </c>
      <c r="AD478" s="7" t="s">
        <v>838</v>
      </c>
      <c r="AE478" s="7" t="s">
        <v>836</v>
      </c>
    </row>
    <row r="479" customFormat="false" ht="12.8" hidden="false" customHeight="false" outlineLevel="0" collapsed="false">
      <c r="L479" s="7" t="n">
        <v>477</v>
      </c>
      <c r="M479" s="7" t="s">
        <v>1330</v>
      </c>
      <c r="N479" s="7" t="s">
        <v>832</v>
      </c>
      <c r="O479" s="7" t="s">
        <v>833</v>
      </c>
      <c r="P479" s="7" t="n">
        <v>250</v>
      </c>
      <c r="Q479" s="93" t="n">
        <f aca="false">P479/100</f>
        <v>2.5</v>
      </c>
      <c r="R479" s="7" t="n">
        <v>20</v>
      </c>
      <c r="S479" s="7" t="n">
        <v>0</v>
      </c>
      <c r="T479" s="7" t="n">
        <v>0</v>
      </c>
      <c r="U479" s="7" t="n">
        <v>0</v>
      </c>
      <c r="V479" s="7" t="n">
        <v>0</v>
      </c>
      <c r="W479" s="7" t="n">
        <v>0</v>
      </c>
      <c r="X479" s="7" t="n">
        <v>2</v>
      </c>
      <c r="Y479" s="7" t="s">
        <v>834</v>
      </c>
      <c r="Z479" s="7" t="s">
        <v>835</v>
      </c>
      <c r="AA479" s="7" t="s">
        <v>836</v>
      </c>
      <c r="AB479" s="7" t="s">
        <v>837</v>
      </c>
      <c r="AC479" s="7" t="n">
        <v>0</v>
      </c>
      <c r="AD479" s="7" t="s">
        <v>838</v>
      </c>
      <c r="AE479" s="7" t="s">
        <v>836</v>
      </c>
    </row>
    <row r="480" customFormat="false" ht="12.8" hidden="false" customHeight="false" outlineLevel="0" collapsed="false">
      <c r="L480" s="7" t="n">
        <v>478</v>
      </c>
      <c r="M480" s="7" t="s">
        <v>1331</v>
      </c>
      <c r="N480" s="7" t="s">
        <v>832</v>
      </c>
      <c r="O480" s="7" t="s">
        <v>833</v>
      </c>
      <c r="P480" s="7" t="n">
        <v>350</v>
      </c>
      <c r="Q480" s="93" t="n">
        <f aca="false">P480/100</f>
        <v>3.5</v>
      </c>
      <c r="R480" s="7" t="n">
        <v>20</v>
      </c>
      <c r="S480" s="7" t="n">
        <v>0</v>
      </c>
      <c r="T480" s="7" t="n">
        <v>0</v>
      </c>
      <c r="U480" s="7" t="n">
        <v>0</v>
      </c>
      <c r="V480" s="7" t="n">
        <v>0</v>
      </c>
      <c r="W480" s="7" t="n">
        <v>0</v>
      </c>
      <c r="X480" s="7" t="n">
        <v>2</v>
      </c>
      <c r="Y480" s="7" t="s">
        <v>834</v>
      </c>
      <c r="Z480" s="7" t="s">
        <v>835</v>
      </c>
      <c r="AA480" s="7" t="s">
        <v>836</v>
      </c>
      <c r="AB480" s="7" t="s">
        <v>837</v>
      </c>
      <c r="AC480" s="7" t="n">
        <v>0</v>
      </c>
      <c r="AD480" s="7" t="s">
        <v>838</v>
      </c>
      <c r="AE480" s="7" t="s">
        <v>836</v>
      </c>
    </row>
    <row r="481" customFormat="false" ht="12.8" hidden="false" customHeight="false" outlineLevel="0" collapsed="false">
      <c r="L481" s="7" t="n">
        <v>479</v>
      </c>
      <c r="M481" s="7" t="s">
        <v>1332</v>
      </c>
      <c r="N481" s="7" t="s">
        <v>832</v>
      </c>
      <c r="O481" s="7" t="s">
        <v>833</v>
      </c>
      <c r="P481" s="7" t="n">
        <v>50</v>
      </c>
      <c r="Q481" s="93" t="n">
        <f aca="false">P481/100</f>
        <v>0.5</v>
      </c>
      <c r="R481" s="7" t="n">
        <v>20</v>
      </c>
      <c r="S481" s="7" t="n">
        <v>0</v>
      </c>
      <c r="T481" s="7" t="n">
        <v>0</v>
      </c>
      <c r="U481" s="7" t="n">
        <v>0</v>
      </c>
      <c r="V481" s="7" t="n">
        <v>0</v>
      </c>
      <c r="W481" s="7" t="n">
        <v>0</v>
      </c>
      <c r="X481" s="7" t="n">
        <v>2</v>
      </c>
      <c r="Y481" s="7" t="s">
        <v>834</v>
      </c>
      <c r="Z481" s="7" t="s">
        <v>835</v>
      </c>
      <c r="AA481" s="7" t="s">
        <v>836</v>
      </c>
      <c r="AB481" s="7" t="s">
        <v>837</v>
      </c>
      <c r="AC481" s="7" t="n">
        <v>0</v>
      </c>
      <c r="AD481" s="7" t="s">
        <v>838</v>
      </c>
      <c r="AE481" s="7" t="s">
        <v>836</v>
      </c>
    </row>
    <row r="482" customFormat="false" ht="12.8" hidden="false" customHeight="false" outlineLevel="0" collapsed="false">
      <c r="L482" s="7" t="n">
        <v>480</v>
      </c>
      <c r="M482" s="7" t="s">
        <v>1333</v>
      </c>
      <c r="N482" s="7" t="s">
        <v>832</v>
      </c>
      <c r="O482" s="7" t="s">
        <v>862</v>
      </c>
      <c r="P482" s="7" t="n">
        <v>250</v>
      </c>
      <c r="Q482" s="93" t="n">
        <f aca="false">P482/100</f>
        <v>2.5</v>
      </c>
      <c r="R482" s="7" t="n">
        <v>19</v>
      </c>
      <c r="S482" s="7" t="n">
        <v>0</v>
      </c>
      <c r="T482" s="7" t="n">
        <v>0</v>
      </c>
      <c r="U482" s="7" t="n">
        <v>0</v>
      </c>
      <c r="V482" s="7" t="n">
        <v>0</v>
      </c>
      <c r="W482" s="7" t="n">
        <v>0</v>
      </c>
      <c r="X482" s="7" t="n">
        <v>1</v>
      </c>
      <c r="Y482" s="7" t="s">
        <v>834</v>
      </c>
      <c r="Z482" s="7" t="s">
        <v>835</v>
      </c>
      <c r="AA482" s="7" t="s">
        <v>836</v>
      </c>
      <c r="AB482" s="7" t="s">
        <v>837</v>
      </c>
      <c r="AC482" s="7" t="n">
        <v>0</v>
      </c>
      <c r="AD482" s="7" t="s">
        <v>838</v>
      </c>
      <c r="AE482" s="7" t="s">
        <v>836</v>
      </c>
    </row>
    <row r="483" customFormat="false" ht="12.8" hidden="false" customHeight="false" outlineLevel="0" collapsed="false">
      <c r="L483" s="7" t="n">
        <v>481</v>
      </c>
      <c r="M483" s="7" t="s">
        <v>1334</v>
      </c>
      <c r="N483" s="7" t="s">
        <v>832</v>
      </c>
      <c r="O483" s="7" t="s">
        <v>833</v>
      </c>
      <c r="P483" s="7" t="n">
        <v>1250</v>
      </c>
      <c r="Q483" s="93" t="n">
        <f aca="false">P483/100</f>
        <v>12.5</v>
      </c>
      <c r="R483" s="7" t="n">
        <v>19</v>
      </c>
      <c r="S483" s="7" t="n">
        <v>0</v>
      </c>
      <c r="T483" s="7" t="n">
        <v>0</v>
      </c>
      <c r="U483" s="7" t="n">
        <v>0</v>
      </c>
      <c r="V483" s="7" t="n">
        <v>0</v>
      </c>
      <c r="W483" s="7" t="n">
        <v>0</v>
      </c>
      <c r="X483" s="7" t="n">
        <v>1</v>
      </c>
      <c r="Y483" s="7" t="s">
        <v>834</v>
      </c>
      <c r="Z483" s="7" t="s">
        <v>835</v>
      </c>
      <c r="AA483" s="7" t="s">
        <v>836</v>
      </c>
      <c r="AB483" s="7" t="s">
        <v>837</v>
      </c>
      <c r="AC483" s="7" t="n">
        <v>0</v>
      </c>
      <c r="AD483" s="7" t="s">
        <v>838</v>
      </c>
      <c r="AE483" s="7" t="s">
        <v>836</v>
      </c>
    </row>
    <row r="484" customFormat="false" ht="12.8" hidden="false" customHeight="false" outlineLevel="0" collapsed="false">
      <c r="L484" s="7" t="n">
        <v>482</v>
      </c>
      <c r="M484" s="7" t="s">
        <v>1335</v>
      </c>
      <c r="N484" s="7" t="s">
        <v>832</v>
      </c>
      <c r="O484" s="7" t="s">
        <v>833</v>
      </c>
      <c r="P484" s="7" t="n">
        <v>150</v>
      </c>
      <c r="Q484" s="93" t="n">
        <f aca="false">P484/100</f>
        <v>1.5</v>
      </c>
      <c r="R484" s="7" t="n">
        <v>20</v>
      </c>
      <c r="S484" s="7" t="n">
        <v>0</v>
      </c>
      <c r="T484" s="7" t="n">
        <v>0</v>
      </c>
      <c r="U484" s="7" t="n">
        <v>0</v>
      </c>
      <c r="V484" s="7" t="n">
        <v>0</v>
      </c>
      <c r="W484" s="7" t="n">
        <v>0</v>
      </c>
      <c r="X484" s="7" t="n">
        <v>2</v>
      </c>
      <c r="Y484" s="7" t="s">
        <v>834</v>
      </c>
      <c r="Z484" s="7" t="s">
        <v>835</v>
      </c>
      <c r="AA484" s="7" t="s">
        <v>836</v>
      </c>
      <c r="AB484" s="7" t="s">
        <v>837</v>
      </c>
      <c r="AC484" s="7" t="n">
        <v>0</v>
      </c>
      <c r="AD484" s="7" t="s">
        <v>838</v>
      </c>
      <c r="AE484" s="7" t="s">
        <v>836</v>
      </c>
    </row>
    <row r="485" customFormat="false" ht="12.75" hidden="false" customHeight="true" outlineLevel="0" collapsed="false">
      <c r="J485" s="7"/>
      <c r="L485" s="7" t="n">
        <v>483</v>
      </c>
      <c r="M485" s="7" t="s">
        <v>1336</v>
      </c>
      <c r="N485" s="7" t="s">
        <v>832</v>
      </c>
      <c r="O485" s="7" t="s">
        <v>833</v>
      </c>
      <c r="P485" s="7" t="n">
        <v>150</v>
      </c>
      <c r="Q485" s="93" t="n">
        <f aca="false">P485/100</f>
        <v>1.5</v>
      </c>
      <c r="R485" s="7" t="n">
        <v>20</v>
      </c>
      <c r="S485" s="7" t="n">
        <v>0</v>
      </c>
      <c r="T485" s="7" t="n">
        <v>0</v>
      </c>
      <c r="U485" s="7" t="n">
        <v>0</v>
      </c>
      <c r="V485" s="7" t="n">
        <v>0</v>
      </c>
      <c r="W485" s="7" t="n">
        <v>0</v>
      </c>
      <c r="X485" s="7" t="n">
        <v>2</v>
      </c>
      <c r="Y485" s="7" t="s">
        <v>834</v>
      </c>
      <c r="Z485" s="7" t="s">
        <v>835</v>
      </c>
      <c r="AA485" s="7" t="s">
        <v>836</v>
      </c>
      <c r="AB485" s="7" t="s">
        <v>837</v>
      </c>
      <c r="AC485" s="7" t="n">
        <v>0</v>
      </c>
      <c r="AD485" s="7" t="s">
        <v>838</v>
      </c>
      <c r="AE485" s="7" t="s">
        <v>836</v>
      </c>
    </row>
    <row r="486" customFormat="false" ht="12.8" hidden="false" customHeight="false" outlineLevel="0" collapsed="false">
      <c r="L486" s="7" t="n">
        <v>484</v>
      </c>
      <c r="M486" s="7" t="s">
        <v>1337</v>
      </c>
      <c r="N486" s="7" t="s">
        <v>832</v>
      </c>
      <c r="O486" s="7" t="s">
        <v>833</v>
      </c>
      <c r="P486" s="7" t="n">
        <v>200</v>
      </c>
      <c r="Q486" s="93" t="n">
        <f aca="false">P486/100</f>
        <v>2</v>
      </c>
      <c r="R486" s="7" t="n">
        <v>20</v>
      </c>
      <c r="S486" s="7" t="n">
        <v>0</v>
      </c>
      <c r="T486" s="7" t="n">
        <v>0</v>
      </c>
      <c r="U486" s="7" t="n">
        <v>0</v>
      </c>
      <c r="V486" s="7" t="n">
        <v>0</v>
      </c>
      <c r="W486" s="7" t="n">
        <v>0</v>
      </c>
      <c r="X486" s="7" t="n">
        <v>2</v>
      </c>
      <c r="Y486" s="7" t="s">
        <v>834</v>
      </c>
      <c r="Z486" s="7" t="s">
        <v>835</v>
      </c>
      <c r="AA486" s="7" t="s">
        <v>836</v>
      </c>
      <c r="AB486" s="7" t="s">
        <v>837</v>
      </c>
      <c r="AC486" s="7" t="n">
        <v>0</v>
      </c>
      <c r="AD486" s="7" t="s">
        <v>838</v>
      </c>
      <c r="AE486" s="7" t="s">
        <v>836</v>
      </c>
    </row>
    <row r="487" customFormat="false" ht="12.8" hidden="false" customHeight="false" outlineLevel="0" collapsed="false">
      <c r="L487" s="7" t="n">
        <v>485</v>
      </c>
      <c r="M487" s="7" t="s">
        <v>1338</v>
      </c>
      <c r="N487" s="7" t="s">
        <v>832</v>
      </c>
      <c r="O487" s="7" t="s">
        <v>833</v>
      </c>
      <c r="P487" s="7" t="n">
        <v>250</v>
      </c>
      <c r="Q487" s="93" t="n">
        <f aca="false">P487/100</f>
        <v>2.5</v>
      </c>
      <c r="R487" s="7" t="n">
        <v>20</v>
      </c>
      <c r="S487" s="7" t="n">
        <v>0</v>
      </c>
      <c r="T487" s="7" t="n">
        <v>0</v>
      </c>
      <c r="U487" s="7" t="n">
        <v>0</v>
      </c>
      <c r="V487" s="7" t="n">
        <v>0</v>
      </c>
      <c r="W487" s="7" t="n">
        <v>0</v>
      </c>
      <c r="X487" s="7" t="n">
        <v>2</v>
      </c>
      <c r="Y487" s="7" t="s">
        <v>834</v>
      </c>
      <c r="Z487" s="7" t="s">
        <v>835</v>
      </c>
      <c r="AA487" s="7" t="s">
        <v>836</v>
      </c>
      <c r="AB487" s="7" t="s">
        <v>837</v>
      </c>
      <c r="AC487" s="7" t="n">
        <v>0</v>
      </c>
      <c r="AD487" s="7" t="s">
        <v>838</v>
      </c>
      <c r="AE487" s="7" t="s">
        <v>836</v>
      </c>
    </row>
    <row r="488" customFormat="false" ht="12.8" hidden="false" customHeight="false" outlineLevel="0" collapsed="false">
      <c r="L488" s="7" t="n">
        <v>486</v>
      </c>
      <c r="M488" s="7" t="s">
        <v>1339</v>
      </c>
      <c r="N488" s="7" t="s">
        <v>832</v>
      </c>
      <c r="O488" s="7" t="s">
        <v>833</v>
      </c>
      <c r="P488" s="7" t="n">
        <v>1900</v>
      </c>
      <c r="Q488" s="93" t="n">
        <f aca="false">P488/100</f>
        <v>19</v>
      </c>
      <c r="R488" s="7" t="n">
        <v>10</v>
      </c>
      <c r="S488" s="7" t="n">
        <v>0</v>
      </c>
      <c r="T488" s="7" t="n">
        <v>0</v>
      </c>
      <c r="U488" s="7" t="n">
        <v>0</v>
      </c>
      <c r="V488" s="7" t="n">
        <v>0</v>
      </c>
      <c r="W488" s="7" t="n">
        <v>0</v>
      </c>
      <c r="X488" s="7" t="n">
        <v>2</v>
      </c>
      <c r="Y488" s="7" t="s">
        <v>834</v>
      </c>
      <c r="Z488" s="7" t="s">
        <v>835</v>
      </c>
      <c r="AA488" s="7" t="s">
        <v>836</v>
      </c>
      <c r="AB488" s="7" t="s">
        <v>837</v>
      </c>
      <c r="AC488" s="7" t="n">
        <v>0</v>
      </c>
      <c r="AD488" s="7" t="s">
        <v>838</v>
      </c>
      <c r="AE488" s="7" t="s">
        <v>836</v>
      </c>
    </row>
    <row r="489" customFormat="false" ht="12.8" hidden="false" customHeight="false" outlineLevel="0" collapsed="false">
      <c r="L489" s="7" t="n">
        <v>487</v>
      </c>
      <c r="M489" s="7" t="s">
        <v>1340</v>
      </c>
      <c r="N489" s="7" t="s">
        <v>832</v>
      </c>
      <c r="O489" s="7" t="s">
        <v>833</v>
      </c>
      <c r="P489" s="7" t="n">
        <v>1700</v>
      </c>
      <c r="Q489" s="93" t="n">
        <f aca="false">P489/100</f>
        <v>17</v>
      </c>
      <c r="R489" s="7" t="n">
        <v>10</v>
      </c>
      <c r="S489" s="7" t="n">
        <v>0</v>
      </c>
      <c r="T489" s="7" t="n">
        <v>0</v>
      </c>
      <c r="U489" s="7" t="n">
        <v>0</v>
      </c>
      <c r="V489" s="7" t="n">
        <v>0</v>
      </c>
      <c r="W489" s="7" t="n">
        <v>0</v>
      </c>
      <c r="X489" s="7" t="n">
        <v>2</v>
      </c>
      <c r="Y489" s="7" t="s">
        <v>834</v>
      </c>
      <c r="Z489" s="7" t="s">
        <v>835</v>
      </c>
      <c r="AA489" s="7" t="s">
        <v>836</v>
      </c>
      <c r="AB489" s="7" t="s">
        <v>837</v>
      </c>
      <c r="AC489" s="7" t="n">
        <v>0</v>
      </c>
      <c r="AD489" s="7" t="s">
        <v>838</v>
      </c>
      <c r="AE489" s="7" t="s">
        <v>836</v>
      </c>
    </row>
    <row r="490" customFormat="false" ht="12.8" hidden="false" customHeight="false" outlineLevel="0" collapsed="false">
      <c r="L490" s="7" t="n">
        <v>488</v>
      </c>
      <c r="M490" s="7" t="s">
        <v>1341</v>
      </c>
      <c r="N490" s="7" t="s">
        <v>832</v>
      </c>
      <c r="O490" s="7" t="s">
        <v>833</v>
      </c>
      <c r="P490" s="7" t="n">
        <v>1000</v>
      </c>
      <c r="Q490" s="93" t="n">
        <f aca="false">P490/100</f>
        <v>10</v>
      </c>
      <c r="R490" s="7" t="n">
        <v>10</v>
      </c>
      <c r="S490" s="7" t="n">
        <v>0</v>
      </c>
      <c r="T490" s="7" t="n">
        <v>0</v>
      </c>
      <c r="U490" s="7" t="n">
        <v>0</v>
      </c>
      <c r="V490" s="7" t="n">
        <v>0</v>
      </c>
      <c r="W490" s="7" t="n">
        <v>0</v>
      </c>
      <c r="X490" s="7" t="n">
        <v>2</v>
      </c>
      <c r="Y490" s="7" t="s">
        <v>834</v>
      </c>
      <c r="Z490" s="7" t="s">
        <v>835</v>
      </c>
      <c r="AA490" s="7" t="s">
        <v>836</v>
      </c>
      <c r="AB490" s="7" t="s">
        <v>837</v>
      </c>
      <c r="AC490" s="7" t="n">
        <v>0</v>
      </c>
      <c r="AD490" s="7" t="s">
        <v>838</v>
      </c>
      <c r="AE490" s="7" t="s">
        <v>836</v>
      </c>
    </row>
    <row r="491" customFormat="false" ht="12.8" hidden="false" customHeight="false" outlineLevel="0" collapsed="false">
      <c r="L491" s="7" t="n">
        <v>489</v>
      </c>
      <c r="M491" s="7" t="s">
        <v>1342</v>
      </c>
      <c r="N491" s="7" t="s">
        <v>832</v>
      </c>
      <c r="O491" s="7" t="s">
        <v>862</v>
      </c>
      <c r="P491" s="7" t="n">
        <v>1120</v>
      </c>
      <c r="Q491" s="93" t="n">
        <f aca="false">P491/100</f>
        <v>11.2</v>
      </c>
      <c r="R491" s="7" t="n">
        <v>19</v>
      </c>
      <c r="S491" s="7" t="n">
        <v>0</v>
      </c>
      <c r="T491" s="7" t="n">
        <v>0</v>
      </c>
      <c r="U491" s="7" t="n">
        <v>0</v>
      </c>
      <c r="V491" s="7" t="n">
        <v>0</v>
      </c>
      <c r="W491" s="7" t="n">
        <v>0</v>
      </c>
      <c r="X491" s="7" t="n">
        <v>1</v>
      </c>
      <c r="Y491" s="7" t="s">
        <v>834</v>
      </c>
      <c r="Z491" s="7" t="s">
        <v>835</v>
      </c>
      <c r="AA491" s="7" t="s">
        <v>836</v>
      </c>
      <c r="AB491" s="7" t="s">
        <v>837</v>
      </c>
      <c r="AC491" s="7" t="n">
        <v>0</v>
      </c>
      <c r="AD491" s="7" t="s">
        <v>838</v>
      </c>
      <c r="AE491" s="7" t="s">
        <v>836</v>
      </c>
    </row>
    <row r="492" customFormat="false" ht="12.8" hidden="false" customHeight="false" outlineLevel="0" collapsed="false">
      <c r="L492" s="7" t="n">
        <v>490</v>
      </c>
      <c r="M492" s="7" t="s">
        <v>1343</v>
      </c>
      <c r="N492" s="7" t="s">
        <v>832</v>
      </c>
      <c r="O492" s="7" t="s">
        <v>833</v>
      </c>
      <c r="P492" s="7" t="n">
        <v>1600</v>
      </c>
      <c r="Q492" s="93" t="n">
        <f aca="false">P492/100</f>
        <v>16</v>
      </c>
      <c r="R492" s="7" t="n">
        <v>10</v>
      </c>
      <c r="S492" s="7" t="n">
        <v>0</v>
      </c>
      <c r="T492" s="7" t="n">
        <v>0</v>
      </c>
      <c r="U492" s="7" t="n">
        <v>0</v>
      </c>
      <c r="V492" s="7" t="n">
        <v>0</v>
      </c>
      <c r="W492" s="7" t="n">
        <v>0</v>
      </c>
      <c r="X492" s="7" t="n">
        <v>2</v>
      </c>
      <c r="Y492" s="7" t="s">
        <v>834</v>
      </c>
      <c r="Z492" s="7" t="s">
        <v>835</v>
      </c>
      <c r="AA492" s="7" t="s">
        <v>836</v>
      </c>
      <c r="AB492" s="7" t="s">
        <v>837</v>
      </c>
      <c r="AC492" s="7" t="n">
        <v>0</v>
      </c>
      <c r="AD492" s="7" t="s">
        <v>838</v>
      </c>
      <c r="AE492" s="7" t="s">
        <v>836</v>
      </c>
    </row>
    <row r="493" customFormat="false" ht="12.8" hidden="false" customHeight="false" outlineLevel="0" collapsed="false">
      <c r="L493" s="7" t="n">
        <v>491</v>
      </c>
      <c r="M493" s="7" t="s">
        <v>1344</v>
      </c>
      <c r="N493" s="7" t="s">
        <v>832</v>
      </c>
      <c r="O493" s="7" t="s">
        <v>833</v>
      </c>
      <c r="P493" s="7" t="n">
        <v>1700</v>
      </c>
      <c r="Q493" s="93" t="n">
        <f aca="false">P493/100</f>
        <v>17</v>
      </c>
      <c r="R493" s="7" t="n">
        <v>10</v>
      </c>
      <c r="S493" s="7" t="n">
        <v>0</v>
      </c>
      <c r="T493" s="7" t="n">
        <v>0</v>
      </c>
      <c r="U493" s="7" t="n">
        <v>0</v>
      </c>
      <c r="V493" s="7" t="n">
        <v>0</v>
      </c>
      <c r="W493" s="7" t="n">
        <v>0</v>
      </c>
      <c r="X493" s="7" t="n">
        <v>2</v>
      </c>
      <c r="Y493" s="7" t="s">
        <v>834</v>
      </c>
      <c r="Z493" s="7" t="s">
        <v>835</v>
      </c>
      <c r="AA493" s="7" t="s">
        <v>836</v>
      </c>
      <c r="AB493" s="7" t="s">
        <v>837</v>
      </c>
      <c r="AC493" s="7" t="n">
        <v>0</v>
      </c>
      <c r="AD493" s="7" t="s">
        <v>838</v>
      </c>
      <c r="AE493" s="7" t="s">
        <v>836</v>
      </c>
    </row>
    <row r="494" customFormat="false" ht="12.8" hidden="false" customHeight="false" outlineLevel="0" collapsed="false">
      <c r="L494" s="7" t="n">
        <v>492</v>
      </c>
      <c r="M494" s="7" t="s">
        <v>1345</v>
      </c>
      <c r="N494" s="7" t="s">
        <v>832</v>
      </c>
      <c r="O494" s="7" t="s">
        <v>833</v>
      </c>
      <c r="P494" s="7" t="n">
        <v>400</v>
      </c>
      <c r="Q494" s="93" t="n">
        <f aca="false">P494/100</f>
        <v>4</v>
      </c>
      <c r="R494" s="7" t="n">
        <v>9</v>
      </c>
      <c r="S494" s="7" t="n">
        <v>0</v>
      </c>
      <c r="T494" s="7" t="n">
        <v>0</v>
      </c>
      <c r="U494" s="7" t="n">
        <v>0</v>
      </c>
      <c r="V494" s="7" t="n">
        <v>0</v>
      </c>
      <c r="W494" s="7" t="n">
        <v>0</v>
      </c>
      <c r="X494" s="7" t="n">
        <v>1</v>
      </c>
      <c r="Y494" s="7" t="s">
        <v>834</v>
      </c>
      <c r="Z494" s="7" t="s">
        <v>835</v>
      </c>
      <c r="AA494" s="7" t="s">
        <v>836</v>
      </c>
      <c r="AB494" s="7" t="s">
        <v>837</v>
      </c>
      <c r="AC494" s="7" t="n">
        <v>0</v>
      </c>
      <c r="AD494" s="7" t="s">
        <v>838</v>
      </c>
      <c r="AE494" s="7" t="s">
        <v>836</v>
      </c>
    </row>
    <row r="495" customFormat="false" ht="15" hidden="false" customHeight="true" outlineLevel="0" collapsed="false">
      <c r="J495" s="7"/>
      <c r="L495" s="7" t="n">
        <v>493</v>
      </c>
      <c r="M495" s="7" t="s">
        <v>1346</v>
      </c>
      <c r="N495" s="7" t="s">
        <v>832</v>
      </c>
      <c r="O495" s="7" t="s">
        <v>833</v>
      </c>
      <c r="P495" s="7" t="n">
        <v>500</v>
      </c>
      <c r="Q495" s="93" t="n">
        <f aca="false">P495/100</f>
        <v>5</v>
      </c>
      <c r="R495" s="7" t="n">
        <v>20</v>
      </c>
      <c r="S495" s="7" t="n">
        <v>0</v>
      </c>
      <c r="T495" s="7" t="n">
        <v>0</v>
      </c>
      <c r="U495" s="7" t="n">
        <v>0</v>
      </c>
      <c r="V495" s="7" t="n">
        <v>0</v>
      </c>
      <c r="W495" s="7" t="n">
        <v>0</v>
      </c>
      <c r="X495" s="7" t="n">
        <v>3</v>
      </c>
      <c r="Y495" s="7" t="s">
        <v>834</v>
      </c>
      <c r="Z495" s="7" t="s">
        <v>835</v>
      </c>
      <c r="AA495" s="7" t="s">
        <v>836</v>
      </c>
      <c r="AB495" s="7" t="s">
        <v>837</v>
      </c>
      <c r="AC495" s="7" t="n">
        <v>0</v>
      </c>
      <c r="AD495" s="7" t="s">
        <v>838</v>
      </c>
      <c r="AE495" s="7" t="s">
        <v>836</v>
      </c>
    </row>
    <row r="496" customFormat="false" ht="12.8" hidden="false" customHeight="false" outlineLevel="0" collapsed="false">
      <c r="L496" s="7" t="n">
        <v>494</v>
      </c>
      <c r="M496" s="7" t="s">
        <v>1347</v>
      </c>
      <c r="N496" s="7" t="s">
        <v>832</v>
      </c>
      <c r="O496" s="7" t="s">
        <v>833</v>
      </c>
      <c r="P496" s="7" t="n">
        <v>280</v>
      </c>
      <c r="Q496" s="93" t="n">
        <f aca="false">P496/100</f>
        <v>2.8</v>
      </c>
      <c r="R496" s="7" t="n">
        <v>20</v>
      </c>
      <c r="S496" s="7" t="n">
        <v>0</v>
      </c>
      <c r="T496" s="7" t="n">
        <v>0</v>
      </c>
      <c r="U496" s="7" t="n">
        <v>0</v>
      </c>
      <c r="V496" s="7" t="n">
        <v>0</v>
      </c>
      <c r="W496" s="7" t="n">
        <v>0</v>
      </c>
      <c r="X496" s="7" t="n">
        <v>2</v>
      </c>
      <c r="Y496" s="7" t="s">
        <v>834</v>
      </c>
      <c r="Z496" s="7" t="s">
        <v>835</v>
      </c>
      <c r="AA496" s="7" t="s">
        <v>836</v>
      </c>
      <c r="AB496" s="7" t="s">
        <v>837</v>
      </c>
      <c r="AC496" s="7" t="n">
        <v>0</v>
      </c>
      <c r="AD496" s="7" t="s">
        <v>838</v>
      </c>
      <c r="AE496" s="7" t="s">
        <v>836</v>
      </c>
    </row>
    <row r="497" customFormat="false" ht="12.8" hidden="false" customHeight="false" outlineLevel="0" collapsed="false">
      <c r="L497" s="7" t="n">
        <v>495</v>
      </c>
      <c r="M497" s="7" t="s">
        <v>1348</v>
      </c>
      <c r="N497" s="7" t="s">
        <v>832</v>
      </c>
      <c r="O497" s="7" t="s">
        <v>833</v>
      </c>
      <c r="P497" s="7" t="n">
        <v>300</v>
      </c>
      <c r="Q497" s="93" t="n">
        <f aca="false">P497/100</f>
        <v>3</v>
      </c>
      <c r="R497" s="7" t="n">
        <v>20</v>
      </c>
      <c r="S497" s="7" t="n">
        <v>0</v>
      </c>
      <c r="T497" s="7" t="n">
        <v>0</v>
      </c>
      <c r="U497" s="7" t="n">
        <v>0</v>
      </c>
      <c r="V497" s="7" t="n">
        <v>0</v>
      </c>
      <c r="W497" s="7" t="n">
        <v>0</v>
      </c>
      <c r="X497" s="7" t="n">
        <v>2</v>
      </c>
      <c r="Y497" s="7" t="s">
        <v>834</v>
      </c>
      <c r="Z497" s="7" t="s">
        <v>835</v>
      </c>
      <c r="AA497" s="7" t="s">
        <v>836</v>
      </c>
      <c r="AB497" s="7" t="s">
        <v>837</v>
      </c>
      <c r="AC497" s="7" t="n">
        <v>0</v>
      </c>
      <c r="AD497" s="7" t="s">
        <v>838</v>
      </c>
      <c r="AE497" s="7" t="s">
        <v>836</v>
      </c>
    </row>
    <row r="498" customFormat="false" ht="12.8" hidden="false" customHeight="false" outlineLevel="0" collapsed="false">
      <c r="L498" s="7" t="n">
        <v>496</v>
      </c>
      <c r="M498" s="7" t="s">
        <v>1349</v>
      </c>
      <c r="N498" s="7" t="s">
        <v>832</v>
      </c>
      <c r="O498" s="7" t="s">
        <v>833</v>
      </c>
      <c r="P498" s="7" t="n">
        <v>100</v>
      </c>
      <c r="Q498" s="93" t="n">
        <f aca="false">P498/100</f>
        <v>1</v>
      </c>
      <c r="R498" s="7" t="n">
        <v>20</v>
      </c>
      <c r="S498" s="7" t="n">
        <v>0</v>
      </c>
      <c r="T498" s="7" t="n">
        <v>0</v>
      </c>
      <c r="U498" s="7" t="n">
        <v>0</v>
      </c>
      <c r="V498" s="7" t="n">
        <v>0</v>
      </c>
      <c r="W498" s="7" t="n">
        <v>0</v>
      </c>
      <c r="X498" s="7" t="n">
        <v>2</v>
      </c>
      <c r="Y498" s="7" t="s">
        <v>834</v>
      </c>
      <c r="Z498" s="7" t="s">
        <v>835</v>
      </c>
      <c r="AA498" s="7" t="s">
        <v>836</v>
      </c>
      <c r="AB498" s="7" t="s">
        <v>837</v>
      </c>
      <c r="AC498" s="7" t="n">
        <v>0</v>
      </c>
      <c r="AD498" s="7" t="s">
        <v>838</v>
      </c>
      <c r="AE498" s="7" t="s">
        <v>836</v>
      </c>
    </row>
    <row r="499" customFormat="false" ht="12.8" hidden="false" customHeight="false" outlineLevel="0" collapsed="false">
      <c r="L499" s="7" t="n">
        <v>497</v>
      </c>
      <c r="M499" s="7" t="s">
        <v>1350</v>
      </c>
      <c r="N499" s="7" t="s">
        <v>832</v>
      </c>
      <c r="O499" s="7" t="s">
        <v>833</v>
      </c>
      <c r="P499" s="7" t="n">
        <v>50</v>
      </c>
      <c r="Q499" s="93" t="n">
        <f aca="false">P499/100</f>
        <v>0.5</v>
      </c>
      <c r="R499" s="7" t="n">
        <v>1</v>
      </c>
      <c r="S499" s="7" t="n">
        <v>0</v>
      </c>
      <c r="T499" s="7" t="n">
        <v>0</v>
      </c>
      <c r="U499" s="7" t="n">
        <v>0</v>
      </c>
      <c r="V499" s="7" t="n">
        <v>0</v>
      </c>
      <c r="W499" s="7" t="n">
        <v>0</v>
      </c>
      <c r="X499" s="7" t="n">
        <v>3</v>
      </c>
      <c r="Y499" s="7" t="s">
        <v>834</v>
      </c>
      <c r="Z499" s="7" t="s">
        <v>835</v>
      </c>
      <c r="AA499" s="7" t="s">
        <v>836</v>
      </c>
      <c r="AB499" s="7" t="s">
        <v>837</v>
      </c>
      <c r="AC499" s="7" t="n">
        <v>0</v>
      </c>
      <c r="AD499" s="7" t="s">
        <v>838</v>
      </c>
      <c r="AE499" s="7" t="s">
        <v>836</v>
      </c>
    </row>
    <row r="500" customFormat="false" ht="12.8" hidden="false" customHeight="false" outlineLevel="0" collapsed="false">
      <c r="L500" s="7" t="n">
        <v>498</v>
      </c>
      <c r="M500" s="7" t="s">
        <v>1351</v>
      </c>
      <c r="N500" s="7" t="s">
        <v>832</v>
      </c>
      <c r="O500" s="7" t="s">
        <v>833</v>
      </c>
      <c r="P500" s="7" t="n">
        <v>350</v>
      </c>
      <c r="Q500" s="93" t="n">
        <f aca="false">P500/100</f>
        <v>3.5</v>
      </c>
      <c r="R500" s="7" t="n">
        <v>31</v>
      </c>
      <c r="S500" s="7" t="n">
        <v>0</v>
      </c>
      <c r="T500" s="7" t="n">
        <v>0</v>
      </c>
      <c r="U500" s="7" t="n">
        <v>0</v>
      </c>
      <c r="V500" s="7" t="n">
        <v>0</v>
      </c>
      <c r="W500" s="7" t="n">
        <v>0</v>
      </c>
      <c r="X500" s="7" t="n">
        <v>1</v>
      </c>
      <c r="Y500" s="7" t="s">
        <v>834</v>
      </c>
      <c r="Z500" s="7" t="s">
        <v>835</v>
      </c>
      <c r="AA500" s="7" t="s">
        <v>836</v>
      </c>
      <c r="AB500" s="7" t="s">
        <v>837</v>
      </c>
      <c r="AC500" s="7" t="n">
        <v>0</v>
      </c>
      <c r="AD500" s="7" t="s">
        <v>838</v>
      </c>
      <c r="AE500" s="7" t="s">
        <v>836</v>
      </c>
    </row>
    <row r="501" customFormat="false" ht="12.8" hidden="false" customHeight="false" outlineLevel="0" collapsed="false">
      <c r="L501" s="7" t="n">
        <v>499</v>
      </c>
      <c r="M501" s="7" t="s">
        <v>1352</v>
      </c>
      <c r="N501" s="7" t="s">
        <v>832</v>
      </c>
      <c r="O501" s="7" t="s">
        <v>833</v>
      </c>
      <c r="P501" s="7" t="n">
        <v>500</v>
      </c>
      <c r="Q501" s="93" t="n">
        <f aca="false">P501/100</f>
        <v>5</v>
      </c>
      <c r="R501" s="7" t="n">
        <v>20</v>
      </c>
      <c r="S501" s="7" t="n">
        <v>0</v>
      </c>
      <c r="T501" s="7" t="n">
        <v>0</v>
      </c>
      <c r="U501" s="7" t="n">
        <v>0</v>
      </c>
      <c r="V501" s="7" t="n">
        <v>0</v>
      </c>
      <c r="W501" s="7" t="n">
        <v>0</v>
      </c>
      <c r="X501" s="7" t="n">
        <v>1</v>
      </c>
      <c r="Y501" s="7" t="s">
        <v>834</v>
      </c>
      <c r="Z501" s="7" t="s">
        <v>835</v>
      </c>
      <c r="AA501" s="7" t="s">
        <v>836</v>
      </c>
      <c r="AB501" s="7" t="s">
        <v>837</v>
      </c>
      <c r="AC501" s="7" t="n">
        <v>0</v>
      </c>
      <c r="AD501" s="7" t="s">
        <v>838</v>
      </c>
      <c r="AE501" s="7" t="s">
        <v>836</v>
      </c>
    </row>
    <row r="502" customFormat="false" ht="12.8" hidden="false" customHeight="false" outlineLevel="0" collapsed="false">
      <c r="L502" s="7" t="n">
        <v>500</v>
      </c>
      <c r="M502" s="7" t="s">
        <v>1353</v>
      </c>
      <c r="N502" s="7" t="s">
        <v>832</v>
      </c>
      <c r="O502" s="7" t="s">
        <v>833</v>
      </c>
      <c r="P502" s="7" t="n">
        <v>700</v>
      </c>
      <c r="Q502" s="93" t="n">
        <f aca="false">P502/100</f>
        <v>7</v>
      </c>
      <c r="R502" s="7" t="n">
        <v>5</v>
      </c>
      <c r="S502" s="7" t="n">
        <v>0</v>
      </c>
      <c r="T502" s="7" t="n">
        <v>0</v>
      </c>
      <c r="U502" s="7" t="n">
        <v>0</v>
      </c>
      <c r="V502" s="7" t="n">
        <v>0</v>
      </c>
      <c r="W502" s="7" t="n">
        <v>0</v>
      </c>
      <c r="X502" s="7" t="n">
        <v>3</v>
      </c>
      <c r="Y502" s="7" t="s">
        <v>834</v>
      </c>
      <c r="Z502" s="7" t="s">
        <v>835</v>
      </c>
      <c r="AA502" s="7" t="s">
        <v>836</v>
      </c>
      <c r="AB502" s="7" t="s">
        <v>837</v>
      </c>
      <c r="AC502" s="7" t="n">
        <v>0</v>
      </c>
      <c r="AD502" s="7" t="s">
        <v>838</v>
      </c>
      <c r="AE502" s="7" t="s">
        <v>836</v>
      </c>
    </row>
    <row r="503" customFormat="false" ht="12.8" hidden="false" customHeight="false" outlineLevel="0" collapsed="false">
      <c r="L503" s="7" t="n">
        <v>501</v>
      </c>
      <c r="M503" s="7" t="s">
        <v>1354</v>
      </c>
      <c r="N503" s="7" t="s">
        <v>832</v>
      </c>
      <c r="O503" s="7" t="s">
        <v>833</v>
      </c>
      <c r="P503" s="7" t="n">
        <v>650</v>
      </c>
      <c r="Q503" s="93" t="n">
        <f aca="false">P503/100</f>
        <v>6.5</v>
      </c>
      <c r="R503" s="7" t="n">
        <v>44</v>
      </c>
      <c r="S503" s="7" t="n">
        <v>0</v>
      </c>
      <c r="T503" s="7" t="n">
        <v>0</v>
      </c>
      <c r="U503" s="7" t="n">
        <v>0</v>
      </c>
      <c r="V503" s="7" t="n">
        <v>0</v>
      </c>
      <c r="W503" s="7" t="n">
        <v>0</v>
      </c>
      <c r="X503" s="7" t="n">
        <v>3</v>
      </c>
      <c r="Y503" s="7" t="s">
        <v>834</v>
      </c>
      <c r="Z503" s="7" t="s">
        <v>835</v>
      </c>
      <c r="AA503" s="7" t="s">
        <v>836</v>
      </c>
      <c r="AB503" s="7" t="s">
        <v>837</v>
      </c>
      <c r="AC503" s="7" t="n">
        <v>0</v>
      </c>
      <c r="AD503" s="7" t="s">
        <v>838</v>
      </c>
      <c r="AE503" s="7" t="s">
        <v>836</v>
      </c>
    </row>
    <row r="504" customFormat="false" ht="12.8" hidden="false" customHeight="false" outlineLevel="0" collapsed="false">
      <c r="L504" s="7" t="n">
        <v>502</v>
      </c>
      <c r="M504" s="7" t="s">
        <v>1355</v>
      </c>
      <c r="N504" s="7" t="s">
        <v>832</v>
      </c>
      <c r="O504" s="7" t="s">
        <v>862</v>
      </c>
      <c r="P504" s="7" t="n">
        <v>370</v>
      </c>
      <c r="Q504" s="93" t="n">
        <f aca="false">P504/100</f>
        <v>3.7</v>
      </c>
      <c r="R504" s="7" t="n">
        <v>19</v>
      </c>
      <c r="S504" s="7" t="n">
        <v>0</v>
      </c>
      <c r="T504" s="7" t="n">
        <v>0</v>
      </c>
      <c r="U504" s="7" t="n">
        <v>0</v>
      </c>
      <c r="V504" s="7" t="n">
        <v>0</v>
      </c>
      <c r="W504" s="7" t="n">
        <v>0</v>
      </c>
      <c r="X504" s="7" t="n">
        <v>1</v>
      </c>
      <c r="Y504" s="7" t="s">
        <v>834</v>
      </c>
      <c r="Z504" s="7" t="s">
        <v>835</v>
      </c>
      <c r="AA504" s="7" t="s">
        <v>836</v>
      </c>
      <c r="AB504" s="7" t="s">
        <v>837</v>
      </c>
      <c r="AC504" s="7" t="n">
        <v>0</v>
      </c>
      <c r="AD504" s="7" t="s">
        <v>838</v>
      </c>
      <c r="AE504" s="7" t="s">
        <v>836</v>
      </c>
    </row>
    <row r="505" customFormat="false" ht="12.8" hidden="false" customHeight="false" outlineLevel="0" collapsed="false">
      <c r="L505" s="7" t="n">
        <v>503</v>
      </c>
      <c r="M505" s="7" t="s">
        <v>1356</v>
      </c>
      <c r="N505" s="7" t="s">
        <v>832</v>
      </c>
      <c r="O505" s="7" t="s">
        <v>833</v>
      </c>
      <c r="P505" s="7" t="n">
        <v>550</v>
      </c>
      <c r="Q505" s="93" t="n">
        <f aca="false">P505/100</f>
        <v>5.5</v>
      </c>
      <c r="R505" s="7" t="n">
        <v>44</v>
      </c>
      <c r="S505" s="7" t="n">
        <v>0</v>
      </c>
      <c r="T505" s="7" t="n">
        <v>0</v>
      </c>
      <c r="U505" s="7" t="n">
        <v>0</v>
      </c>
      <c r="V505" s="7" t="n">
        <v>0</v>
      </c>
      <c r="W505" s="7" t="n">
        <v>0</v>
      </c>
      <c r="X505" s="7" t="n">
        <v>3</v>
      </c>
      <c r="Y505" s="7" t="s">
        <v>834</v>
      </c>
      <c r="Z505" s="7" t="s">
        <v>835</v>
      </c>
      <c r="AA505" s="7" t="s">
        <v>836</v>
      </c>
      <c r="AB505" s="7" t="s">
        <v>837</v>
      </c>
      <c r="AC505" s="7" t="n">
        <v>0</v>
      </c>
      <c r="AD505" s="7" t="s">
        <v>838</v>
      </c>
      <c r="AE505" s="7" t="s">
        <v>836</v>
      </c>
    </row>
    <row r="506" customFormat="false" ht="12.8" hidden="false" customHeight="false" outlineLevel="0" collapsed="false">
      <c r="L506" s="7" t="n">
        <v>504</v>
      </c>
      <c r="M506" s="7" t="s">
        <v>1357</v>
      </c>
      <c r="N506" s="7" t="s">
        <v>832</v>
      </c>
      <c r="O506" s="7" t="s">
        <v>833</v>
      </c>
      <c r="P506" s="7" t="n">
        <v>950</v>
      </c>
      <c r="Q506" s="93" t="n">
        <f aca="false">P506/100</f>
        <v>9.5</v>
      </c>
      <c r="R506" s="7" t="n">
        <v>31</v>
      </c>
      <c r="S506" s="7" t="n">
        <v>0</v>
      </c>
      <c r="T506" s="7" t="n">
        <v>0</v>
      </c>
      <c r="U506" s="7" t="n">
        <v>0</v>
      </c>
      <c r="V506" s="7" t="n">
        <v>0</v>
      </c>
      <c r="W506" s="7" t="n">
        <v>0</v>
      </c>
      <c r="X506" s="7" t="n">
        <v>3</v>
      </c>
      <c r="Y506" s="7" t="s">
        <v>834</v>
      </c>
      <c r="Z506" s="7" t="s">
        <v>835</v>
      </c>
      <c r="AA506" s="7" t="s">
        <v>836</v>
      </c>
      <c r="AB506" s="7" t="s">
        <v>837</v>
      </c>
      <c r="AC506" s="7" t="n">
        <v>0</v>
      </c>
      <c r="AD506" s="7" t="s">
        <v>838</v>
      </c>
      <c r="AE506" s="7" t="s">
        <v>836</v>
      </c>
    </row>
    <row r="507" customFormat="false" ht="12.8" hidden="false" customHeight="false" outlineLevel="0" collapsed="false">
      <c r="L507" s="7" t="n">
        <v>505</v>
      </c>
      <c r="M507" s="7" t="s">
        <v>1358</v>
      </c>
      <c r="N507" s="7" t="s">
        <v>832</v>
      </c>
      <c r="O507" s="7" t="s">
        <v>833</v>
      </c>
      <c r="P507" s="7" t="n">
        <v>950</v>
      </c>
      <c r="Q507" s="93" t="n">
        <f aca="false">P507/100</f>
        <v>9.5</v>
      </c>
      <c r="R507" s="7" t="n">
        <v>45</v>
      </c>
      <c r="S507" s="7" t="n">
        <v>0</v>
      </c>
      <c r="T507" s="7" t="n">
        <v>0</v>
      </c>
      <c r="U507" s="7" t="n">
        <v>0</v>
      </c>
      <c r="V507" s="7" t="n">
        <v>0</v>
      </c>
      <c r="W507" s="7" t="n">
        <v>0</v>
      </c>
      <c r="X507" s="7" t="n">
        <v>1</v>
      </c>
      <c r="Y507" s="7" t="s">
        <v>834</v>
      </c>
      <c r="Z507" s="7" t="s">
        <v>835</v>
      </c>
      <c r="AA507" s="7" t="s">
        <v>836</v>
      </c>
      <c r="AB507" s="7" t="s">
        <v>837</v>
      </c>
      <c r="AC507" s="7" t="n">
        <v>0</v>
      </c>
      <c r="AD507" s="7" t="s">
        <v>838</v>
      </c>
      <c r="AE507" s="7" t="s">
        <v>836</v>
      </c>
    </row>
    <row r="508" customFormat="false" ht="12.8" hidden="false" customHeight="false" outlineLevel="0" collapsed="false">
      <c r="L508" s="7" t="n">
        <v>506</v>
      </c>
      <c r="M508" s="7" t="s">
        <v>1359</v>
      </c>
      <c r="N508" s="7" t="s">
        <v>832</v>
      </c>
      <c r="O508" s="7" t="s">
        <v>833</v>
      </c>
      <c r="P508" s="7" t="n">
        <v>150</v>
      </c>
      <c r="Q508" s="93" t="n">
        <f aca="false">P508/100</f>
        <v>1.5</v>
      </c>
      <c r="R508" s="7" t="n">
        <v>20</v>
      </c>
      <c r="S508" s="7" t="n">
        <v>0</v>
      </c>
      <c r="T508" s="7" t="n">
        <v>0</v>
      </c>
      <c r="U508" s="7" t="n">
        <v>0</v>
      </c>
      <c r="V508" s="7" t="n">
        <v>0</v>
      </c>
      <c r="W508" s="7" t="n">
        <v>0</v>
      </c>
      <c r="X508" s="7" t="n">
        <v>3</v>
      </c>
      <c r="Y508" s="7" t="s">
        <v>834</v>
      </c>
      <c r="Z508" s="7" t="s">
        <v>835</v>
      </c>
      <c r="AA508" s="7" t="s">
        <v>836</v>
      </c>
      <c r="AB508" s="7" t="s">
        <v>837</v>
      </c>
      <c r="AC508" s="7" t="n">
        <v>0</v>
      </c>
      <c r="AD508" s="7" t="s">
        <v>838</v>
      </c>
      <c r="AE508" s="7" t="s">
        <v>836</v>
      </c>
    </row>
    <row r="509" customFormat="false" ht="12.75" hidden="false" customHeight="true" outlineLevel="0" collapsed="false">
      <c r="J509" s="7"/>
      <c r="L509" s="7" t="n">
        <v>507</v>
      </c>
      <c r="M509" s="7" t="s">
        <v>1360</v>
      </c>
      <c r="N509" s="7" t="s">
        <v>832</v>
      </c>
      <c r="O509" s="7" t="s">
        <v>833</v>
      </c>
      <c r="P509" s="7" t="n">
        <v>500</v>
      </c>
      <c r="Q509" s="93" t="n">
        <f aca="false">P509/100</f>
        <v>5</v>
      </c>
      <c r="R509" s="7" t="n">
        <v>20</v>
      </c>
      <c r="S509" s="7" t="n">
        <v>0</v>
      </c>
      <c r="T509" s="7" t="n">
        <v>0</v>
      </c>
      <c r="U509" s="7" t="n">
        <v>0</v>
      </c>
      <c r="V509" s="7" t="n">
        <v>0</v>
      </c>
      <c r="W509" s="7" t="n">
        <v>0</v>
      </c>
      <c r="X509" s="7" t="n">
        <v>1</v>
      </c>
      <c r="Y509" s="7" t="s">
        <v>834</v>
      </c>
      <c r="Z509" s="7" t="s">
        <v>835</v>
      </c>
      <c r="AA509" s="7" t="s">
        <v>836</v>
      </c>
      <c r="AB509" s="7" t="s">
        <v>837</v>
      </c>
      <c r="AC509" s="7" t="n">
        <v>0</v>
      </c>
      <c r="AD509" s="7" t="s">
        <v>838</v>
      </c>
      <c r="AE509" s="7" t="s">
        <v>836</v>
      </c>
    </row>
    <row r="510" customFormat="false" ht="15" hidden="false" customHeight="true" outlineLevel="0" collapsed="false">
      <c r="J510" s="7"/>
      <c r="L510" s="7" t="n">
        <v>508</v>
      </c>
      <c r="M510" s="7" t="s">
        <v>1361</v>
      </c>
      <c r="N510" s="7" t="s">
        <v>832</v>
      </c>
      <c r="O510" s="7" t="s">
        <v>833</v>
      </c>
      <c r="P510" s="7" t="n">
        <v>300</v>
      </c>
      <c r="Q510" s="93" t="n">
        <f aca="false">P510/100</f>
        <v>3</v>
      </c>
      <c r="R510" s="7" t="n">
        <v>20</v>
      </c>
      <c r="S510" s="7" t="n">
        <v>0</v>
      </c>
      <c r="T510" s="7" t="n">
        <v>0</v>
      </c>
      <c r="U510" s="7" t="n">
        <v>0</v>
      </c>
      <c r="V510" s="7" t="n">
        <v>0</v>
      </c>
      <c r="W510" s="7" t="n">
        <v>0</v>
      </c>
      <c r="X510" s="7" t="n">
        <v>1</v>
      </c>
      <c r="Y510" s="7" t="s">
        <v>834</v>
      </c>
      <c r="Z510" s="7" t="s">
        <v>835</v>
      </c>
      <c r="AA510" s="7" t="s">
        <v>836</v>
      </c>
      <c r="AB510" s="7" t="s">
        <v>837</v>
      </c>
      <c r="AC510" s="7" t="n">
        <v>0</v>
      </c>
      <c r="AD510" s="7" t="s">
        <v>838</v>
      </c>
      <c r="AE510" s="7" t="s">
        <v>836</v>
      </c>
    </row>
    <row r="511" customFormat="false" ht="12.8" hidden="false" customHeight="false" outlineLevel="0" collapsed="false">
      <c r="L511" s="7" t="n">
        <v>509</v>
      </c>
      <c r="M511" s="7" t="s">
        <v>1362</v>
      </c>
      <c r="N511" s="7" t="s">
        <v>832</v>
      </c>
      <c r="O511" s="7" t="s">
        <v>833</v>
      </c>
      <c r="P511" s="7" t="n">
        <v>300</v>
      </c>
      <c r="Q511" s="93" t="n">
        <f aca="false">P511/100</f>
        <v>3</v>
      </c>
      <c r="R511" s="7" t="n">
        <v>20</v>
      </c>
      <c r="S511" s="7" t="n">
        <v>0</v>
      </c>
      <c r="T511" s="7" t="n">
        <v>0</v>
      </c>
      <c r="U511" s="7" t="n">
        <v>0</v>
      </c>
      <c r="V511" s="7" t="n">
        <v>0</v>
      </c>
      <c r="W511" s="7" t="n">
        <v>0</v>
      </c>
      <c r="X511" s="7" t="n">
        <v>1</v>
      </c>
      <c r="Y511" s="7" t="s">
        <v>834</v>
      </c>
      <c r="Z511" s="7" t="s">
        <v>835</v>
      </c>
      <c r="AA511" s="7" t="s">
        <v>836</v>
      </c>
      <c r="AB511" s="7" t="s">
        <v>837</v>
      </c>
      <c r="AC511" s="7" t="n">
        <v>0</v>
      </c>
      <c r="AD511" s="7" t="s">
        <v>838</v>
      </c>
      <c r="AE511" s="7" t="s">
        <v>836</v>
      </c>
    </row>
    <row r="512" customFormat="false" ht="12.8" hidden="false" customHeight="false" outlineLevel="0" collapsed="false">
      <c r="L512" s="7" t="n">
        <v>510</v>
      </c>
      <c r="M512" s="7" t="s">
        <v>1363</v>
      </c>
      <c r="N512" s="7" t="s">
        <v>832</v>
      </c>
      <c r="O512" s="7" t="s">
        <v>833</v>
      </c>
      <c r="P512" s="7" t="n">
        <v>700</v>
      </c>
      <c r="Q512" s="93" t="n">
        <f aca="false">P512/100</f>
        <v>7</v>
      </c>
      <c r="R512" s="7" t="n">
        <v>5</v>
      </c>
      <c r="S512" s="7" t="n">
        <v>0</v>
      </c>
      <c r="T512" s="7" t="n">
        <v>0</v>
      </c>
      <c r="U512" s="7" t="n">
        <v>0</v>
      </c>
      <c r="V512" s="7" t="n">
        <v>0</v>
      </c>
      <c r="W512" s="7" t="n">
        <v>0</v>
      </c>
      <c r="X512" s="7" t="n">
        <v>1</v>
      </c>
      <c r="Y512" s="7" t="s">
        <v>834</v>
      </c>
      <c r="Z512" s="7" t="s">
        <v>835</v>
      </c>
      <c r="AA512" s="7" t="s">
        <v>836</v>
      </c>
      <c r="AB512" s="7" t="s">
        <v>837</v>
      </c>
      <c r="AC512" s="7" t="n">
        <v>0</v>
      </c>
      <c r="AD512" s="7" t="s">
        <v>838</v>
      </c>
      <c r="AE512" s="7" t="s">
        <v>836</v>
      </c>
    </row>
    <row r="513" customFormat="false" ht="12.8" hidden="false" customHeight="false" outlineLevel="0" collapsed="false">
      <c r="L513" s="7" t="n">
        <v>511</v>
      </c>
      <c r="M513" s="7" t="s">
        <v>1364</v>
      </c>
      <c r="N513" s="7" t="s">
        <v>832</v>
      </c>
      <c r="O513" s="7" t="s">
        <v>833</v>
      </c>
      <c r="P513" s="7" t="n">
        <v>200</v>
      </c>
      <c r="Q513" s="93" t="n">
        <f aca="false">P513/100</f>
        <v>2</v>
      </c>
      <c r="R513" s="7" t="n">
        <v>45</v>
      </c>
      <c r="S513" s="7" t="n">
        <v>0</v>
      </c>
      <c r="T513" s="7" t="n">
        <v>0</v>
      </c>
      <c r="U513" s="7" t="n">
        <v>0</v>
      </c>
      <c r="V513" s="7" t="n">
        <v>0</v>
      </c>
      <c r="W513" s="7" t="n">
        <v>0</v>
      </c>
      <c r="X513" s="7" t="n">
        <v>1</v>
      </c>
      <c r="Y513" s="7" t="s">
        <v>834</v>
      </c>
      <c r="Z513" s="7" t="s">
        <v>835</v>
      </c>
      <c r="AA513" s="7" t="s">
        <v>836</v>
      </c>
      <c r="AB513" s="7" t="s">
        <v>837</v>
      </c>
      <c r="AC513" s="7" t="n">
        <v>0</v>
      </c>
      <c r="AD513" s="7" t="s">
        <v>838</v>
      </c>
      <c r="AE513" s="7" t="s">
        <v>836</v>
      </c>
    </row>
    <row r="514" customFormat="false" ht="12.75" hidden="false" customHeight="true" outlineLevel="0" collapsed="false">
      <c r="J514" s="7"/>
      <c r="L514" s="7" t="n">
        <v>512</v>
      </c>
      <c r="M514" s="7" t="s">
        <v>1365</v>
      </c>
      <c r="N514" s="7" t="s">
        <v>832</v>
      </c>
      <c r="O514" s="7" t="s">
        <v>833</v>
      </c>
      <c r="P514" s="7" t="n">
        <v>1000</v>
      </c>
      <c r="Q514" s="93" t="n">
        <f aca="false">P514/100</f>
        <v>10</v>
      </c>
      <c r="R514" s="7" t="n">
        <v>14</v>
      </c>
      <c r="S514" s="7" t="n">
        <v>0</v>
      </c>
      <c r="T514" s="7" t="n">
        <v>0</v>
      </c>
      <c r="U514" s="7" t="n">
        <v>0</v>
      </c>
      <c r="V514" s="7" t="n">
        <v>0</v>
      </c>
      <c r="W514" s="7" t="n">
        <v>0</v>
      </c>
      <c r="X514" s="7" t="n">
        <v>4</v>
      </c>
      <c r="Y514" s="7" t="s">
        <v>834</v>
      </c>
      <c r="Z514" s="7" t="s">
        <v>835</v>
      </c>
      <c r="AA514" s="7" t="s">
        <v>836</v>
      </c>
      <c r="AB514" s="7" t="s">
        <v>837</v>
      </c>
      <c r="AC514" s="7" t="n">
        <v>0</v>
      </c>
      <c r="AD514" s="7" t="s">
        <v>838</v>
      </c>
      <c r="AE514" s="7" t="s">
        <v>836</v>
      </c>
    </row>
    <row r="515" customFormat="false" ht="15" hidden="false" customHeight="true" outlineLevel="0" collapsed="false">
      <c r="J515" s="7"/>
      <c r="L515" s="7" t="n">
        <v>513</v>
      </c>
      <c r="M515" s="7" t="s">
        <v>1366</v>
      </c>
      <c r="N515" s="7" t="s">
        <v>832</v>
      </c>
      <c r="O515" s="7" t="s">
        <v>833</v>
      </c>
      <c r="P515" s="7" t="n">
        <v>2000</v>
      </c>
      <c r="Q515" s="93" t="n">
        <f aca="false">P515/100</f>
        <v>20</v>
      </c>
      <c r="R515" s="7" t="n">
        <v>14</v>
      </c>
      <c r="S515" s="7" t="n">
        <v>0</v>
      </c>
      <c r="T515" s="7" t="n">
        <v>0</v>
      </c>
      <c r="U515" s="7" t="n">
        <v>0</v>
      </c>
      <c r="V515" s="7" t="n">
        <v>0</v>
      </c>
      <c r="W515" s="7" t="n">
        <v>0</v>
      </c>
      <c r="X515" s="7" t="n">
        <v>4</v>
      </c>
      <c r="Y515" s="7" t="s">
        <v>834</v>
      </c>
      <c r="Z515" s="7" t="s">
        <v>835</v>
      </c>
      <c r="AA515" s="7" t="s">
        <v>836</v>
      </c>
      <c r="AB515" s="7" t="s">
        <v>837</v>
      </c>
      <c r="AC515" s="7" t="n">
        <v>0</v>
      </c>
      <c r="AD515" s="7" t="s">
        <v>838</v>
      </c>
      <c r="AE515" s="7" t="s">
        <v>836</v>
      </c>
    </row>
    <row r="516" customFormat="false" ht="12.8" hidden="false" customHeight="false" outlineLevel="0" collapsed="false">
      <c r="L516" s="7" t="n">
        <v>514</v>
      </c>
      <c r="M516" s="7" t="s">
        <v>1367</v>
      </c>
      <c r="N516" s="7" t="s">
        <v>832</v>
      </c>
      <c r="O516" s="7" t="s">
        <v>833</v>
      </c>
      <c r="P516" s="7" t="n">
        <v>680</v>
      </c>
      <c r="Q516" s="93" t="n">
        <f aca="false">P516/100</f>
        <v>6.8</v>
      </c>
      <c r="R516" s="7" t="n">
        <v>9</v>
      </c>
      <c r="S516" s="7" t="n">
        <v>0</v>
      </c>
      <c r="T516" s="7" t="n">
        <v>0</v>
      </c>
      <c r="U516" s="7" t="n">
        <v>0</v>
      </c>
      <c r="V516" s="7" t="n">
        <v>0</v>
      </c>
      <c r="W516" s="7" t="n">
        <v>0</v>
      </c>
      <c r="X516" s="7" t="n">
        <v>1</v>
      </c>
      <c r="Y516" s="7" t="s">
        <v>834</v>
      </c>
      <c r="Z516" s="7" t="s">
        <v>835</v>
      </c>
      <c r="AA516" s="7" t="s">
        <v>836</v>
      </c>
      <c r="AB516" s="7" t="s">
        <v>837</v>
      </c>
      <c r="AC516" s="7" t="n">
        <v>0</v>
      </c>
      <c r="AD516" s="7" t="s">
        <v>838</v>
      </c>
      <c r="AE516" s="7" t="s">
        <v>836</v>
      </c>
    </row>
    <row r="517" customFormat="false" ht="12.8" hidden="false" customHeight="false" outlineLevel="0" collapsed="false">
      <c r="L517" s="7" t="n">
        <v>515</v>
      </c>
      <c r="M517" s="7" t="s">
        <v>1368</v>
      </c>
      <c r="N517" s="7" t="s">
        <v>832</v>
      </c>
      <c r="O517" s="7" t="s">
        <v>833</v>
      </c>
      <c r="P517" s="7" t="n">
        <v>5000</v>
      </c>
      <c r="Q517" s="93" t="n">
        <f aca="false">P517/100</f>
        <v>50</v>
      </c>
      <c r="R517" s="7" t="n">
        <v>14</v>
      </c>
      <c r="S517" s="7" t="n">
        <v>0</v>
      </c>
      <c r="T517" s="7" t="n">
        <v>0</v>
      </c>
      <c r="U517" s="7" t="n">
        <v>0</v>
      </c>
      <c r="V517" s="7" t="n">
        <v>0</v>
      </c>
      <c r="W517" s="7" t="n">
        <v>0</v>
      </c>
      <c r="X517" s="7" t="n">
        <v>4</v>
      </c>
      <c r="Y517" s="7" t="s">
        <v>834</v>
      </c>
      <c r="Z517" s="7" t="s">
        <v>835</v>
      </c>
      <c r="AA517" s="7" t="s">
        <v>836</v>
      </c>
      <c r="AB517" s="7" t="s">
        <v>837</v>
      </c>
      <c r="AC517" s="7" t="n">
        <v>0</v>
      </c>
      <c r="AD517" s="7" t="s">
        <v>838</v>
      </c>
      <c r="AE517" s="7" t="s">
        <v>836</v>
      </c>
    </row>
    <row r="518" customFormat="false" ht="12.8" hidden="false" customHeight="false" outlineLevel="0" collapsed="false">
      <c r="L518" s="7" t="n">
        <v>516</v>
      </c>
      <c r="M518" s="7" t="s">
        <v>1369</v>
      </c>
      <c r="N518" s="7" t="s">
        <v>832</v>
      </c>
      <c r="O518" s="7" t="s">
        <v>833</v>
      </c>
      <c r="P518" s="7" t="n">
        <v>10000</v>
      </c>
      <c r="Q518" s="93" t="n">
        <f aca="false">P518/100</f>
        <v>100</v>
      </c>
      <c r="R518" s="7" t="n">
        <v>14</v>
      </c>
      <c r="S518" s="7" t="n">
        <v>0</v>
      </c>
      <c r="T518" s="7" t="n">
        <v>0</v>
      </c>
      <c r="U518" s="7" t="n">
        <v>0</v>
      </c>
      <c r="V518" s="7" t="n">
        <v>0</v>
      </c>
      <c r="W518" s="7" t="n">
        <v>0</v>
      </c>
      <c r="X518" s="7" t="n">
        <v>4</v>
      </c>
      <c r="Y518" s="7" t="s">
        <v>834</v>
      </c>
      <c r="Z518" s="7" t="s">
        <v>835</v>
      </c>
      <c r="AA518" s="7" t="s">
        <v>836</v>
      </c>
      <c r="AB518" s="7" t="s">
        <v>837</v>
      </c>
      <c r="AC518" s="7" t="n">
        <v>0</v>
      </c>
      <c r="AD518" s="7" t="s">
        <v>838</v>
      </c>
      <c r="AE518" s="7" t="s">
        <v>836</v>
      </c>
    </row>
    <row r="519" customFormat="false" ht="12.8" hidden="false" customHeight="false" outlineLevel="0" collapsed="false">
      <c r="L519" s="7" t="n">
        <v>517</v>
      </c>
      <c r="M519" s="7" t="s">
        <v>1370</v>
      </c>
      <c r="N519" s="7" t="s">
        <v>832</v>
      </c>
      <c r="O519" s="7" t="s">
        <v>833</v>
      </c>
      <c r="P519" s="7" t="n">
        <v>900</v>
      </c>
      <c r="Q519" s="93" t="n">
        <f aca="false">P519/100</f>
        <v>9</v>
      </c>
      <c r="R519" s="7" t="n">
        <v>7</v>
      </c>
      <c r="S519" s="7" t="n">
        <v>0</v>
      </c>
      <c r="T519" s="7" t="n">
        <v>0</v>
      </c>
      <c r="U519" s="7" t="n">
        <v>0</v>
      </c>
      <c r="V519" s="7" t="n">
        <v>0</v>
      </c>
      <c r="W519" s="7" t="n">
        <v>0</v>
      </c>
      <c r="X519" s="7" t="n">
        <v>1</v>
      </c>
      <c r="Y519" s="7" t="s">
        <v>834</v>
      </c>
      <c r="Z519" s="7" t="s">
        <v>835</v>
      </c>
      <c r="AA519" s="7" t="s">
        <v>836</v>
      </c>
      <c r="AB519" s="7" t="s">
        <v>837</v>
      </c>
      <c r="AC519" s="7" t="n">
        <v>0</v>
      </c>
      <c r="AD519" s="7" t="s">
        <v>838</v>
      </c>
      <c r="AE519" s="7" t="s">
        <v>836</v>
      </c>
    </row>
    <row r="520" customFormat="false" ht="12.8" hidden="false" customHeight="false" outlineLevel="0" collapsed="false">
      <c r="L520" s="7" t="n">
        <v>518</v>
      </c>
      <c r="M520" s="7" t="s">
        <v>1371</v>
      </c>
      <c r="N520" s="7" t="s">
        <v>832</v>
      </c>
      <c r="O520" s="7" t="s">
        <v>833</v>
      </c>
      <c r="P520" s="7" t="n">
        <v>900</v>
      </c>
      <c r="Q520" s="93" t="n">
        <f aca="false">P520/100</f>
        <v>9</v>
      </c>
      <c r="R520" s="7" t="n">
        <v>7</v>
      </c>
      <c r="S520" s="7" t="n">
        <v>0</v>
      </c>
      <c r="T520" s="7" t="n">
        <v>0</v>
      </c>
      <c r="U520" s="7" t="n">
        <v>0</v>
      </c>
      <c r="V520" s="7" t="n">
        <v>0</v>
      </c>
      <c r="W520" s="7" t="n">
        <v>0</v>
      </c>
      <c r="X520" s="7" t="n">
        <v>1</v>
      </c>
      <c r="Y520" s="7" t="s">
        <v>834</v>
      </c>
      <c r="Z520" s="7" t="s">
        <v>835</v>
      </c>
      <c r="AA520" s="7" t="s">
        <v>836</v>
      </c>
      <c r="AB520" s="7" t="s">
        <v>837</v>
      </c>
      <c r="AC520" s="7" t="n">
        <v>0</v>
      </c>
      <c r="AD520" s="7" t="s">
        <v>838</v>
      </c>
      <c r="AE520" s="7" t="s">
        <v>836</v>
      </c>
    </row>
    <row r="521" customFormat="false" ht="12.8" hidden="false" customHeight="false" outlineLevel="0" collapsed="false">
      <c r="L521" s="7" t="n">
        <v>519</v>
      </c>
      <c r="M521" s="7" t="s">
        <v>1372</v>
      </c>
      <c r="N521" s="7" t="s">
        <v>832</v>
      </c>
      <c r="O521" s="7" t="s">
        <v>833</v>
      </c>
      <c r="P521" s="7" t="n">
        <v>750</v>
      </c>
      <c r="Q521" s="93" t="n">
        <f aca="false">P521/100</f>
        <v>7.5</v>
      </c>
      <c r="R521" s="7" t="n">
        <v>17</v>
      </c>
      <c r="S521" s="7" t="n">
        <v>0</v>
      </c>
      <c r="T521" s="7" t="n">
        <v>0</v>
      </c>
      <c r="U521" s="7" t="n">
        <v>0</v>
      </c>
      <c r="V521" s="7" t="n">
        <v>0</v>
      </c>
      <c r="W521" s="7" t="n">
        <v>0</v>
      </c>
      <c r="X521" s="7" t="n">
        <v>1</v>
      </c>
      <c r="Y521" s="7" t="s">
        <v>834</v>
      </c>
      <c r="Z521" s="7" t="s">
        <v>835</v>
      </c>
      <c r="AA521" s="7" t="s">
        <v>836</v>
      </c>
      <c r="AB521" s="7" t="s">
        <v>837</v>
      </c>
      <c r="AC521" s="7" t="n">
        <v>0</v>
      </c>
      <c r="AD521" s="7" t="s">
        <v>838</v>
      </c>
      <c r="AE521" s="7" t="s">
        <v>836</v>
      </c>
    </row>
    <row r="522" customFormat="false" ht="12.8" hidden="false" customHeight="false" outlineLevel="0" collapsed="false">
      <c r="L522" s="7" t="n">
        <v>520</v>
      </c>
      <c r="M522" s="7" t="s">
        <v>1373</v>
      </c>
      <c r="N522" s="7" t="s">
        <v>832</v>
      </c>
      <c r="O522" s="7" t="s">
        <v>833</v>
      </c>
      <c r="P522" s="7" t="n">
        <v>2000</v>
      </c>
      <c r="Q522" s="93" t="n">
        <f aca="false">P522/100</f>
        <v>20</v>
      </c>
      <c r="R522" s="7" t="n">
        <v>17</v>
      </c>
      <c r="S522" s="7" t="n">
        <v>0</v>
      </c>
      <c r="T522" s="7" t="n">
        <v>0</v>
      </c>
      <c r="U522" s="7" t="n">
        <v>0</v>
      </c>
      <c r="V522" s="7" t="n">
        <v>0</v>
      </c>
      <c r="W522" s="7" t="n">
        <v>0</v>
      </c>
      <c r="X522" s="7" t="n">
        <v>1</v>
      </c>
      <c r="Y522" s="7" t="s">
        <v>834</v>
      </c>
      <c r="Z522" s="7" t="s">
        <v>835</v>
      </c>
      <c r="AA522" s="7" t="s">
        <v>836</v>
      </c>
      <c r="AB522" s="7" t="s">
        <v>837</v>
      </c>
      <c r="AC522" s="7" t="n">
        <v>0</v>
      </c>
      <c r="AD522" s="7" t="s">
        <v>838</v>
      </c>
      <c r="AE522" s="7" t="s">
        <v>836</v>
      </c>
    </row>
    <row r="523" customFormat="false" ht="12.8" hidden="false" customHeight="false" outlineLevel="0" collapsed="false">
      <c r="L523" s="7" t="n">
        <v>521</v>
      </c>
      <c r="M523" s="7" t="s">
        <v>1374</v>
      </c>
      <c r="N523" s="7" t="s">
        <v>832</v>
      </c>
      <c r="O523" s="7" t="s">
        <v>833</v>
      </c>
      <c r="P523" s="7" t="n">
        <v>1200</v>
      </c>
      <c r="Q523" s="93" t="n">
        <f aca="false">P523/100</f>
        <v>12</v>
      </c>
      <c r="R523" s="7" t="n">
        <v>17</v>
      </c>
      <c r="S523" s="7" t="n">
        <v>0</v>
      </c>
      <c r="T523" s="7" t="n">
        <v>0</v>
      </c>
      <c r="U523" s="7" t="n">
        <v>0</v>
      </c>
      <c r="V523" s="7" t="n">
        <v>0</v>
      </c>
      <c r="W523" s="7" t="n">
        <v>0</v>
      </c>
      <c r="X523" s="7" t="n">
        <v>1</v>
      </c>
      <c r="Y523" s="7" t="s">
        <v>834</v>
      </c>
      <c r="Z523" s="7" t="s">
        <v>835</v>
      </c>
      <c r="AA523" s="7" t="s">
        <v>836</v>
      </c>
      <c r="AB523" s="7" t="s">
        <v>837</v>
      </c>
      <c r="AC523" s="7" t="n">
        <v>0</v>
      </c>
      <c r="AD523" s="7" t="s">
        <v>838</v>
      </c>
      <c r="AE523" s="7" t="s">
        <v>836</v>
      </c>
    </row>
    <row r="524" customFormat="false" ht="12.8" hidden="false" customHeight="false" outlineLevel="0" collapsed="false">
      <c r="L524" s="7" t="n">
        <v>522</v>
      </c>
      <c r="M524" s="7" t="s">
        <v>1375</v>
      </c>
      <c r="N524" s="7" t="s">
        <v>832</v>
      </c>
      <c r="O524" s="7" t="s">
        <v>833</v>
      </c>
      <c r="P524" s="7" t="n">
        <v>2740</v>
      </c>
      <c r="Q524" s="93" t="n">
        <f aca="false">P524/100</f>
        <v>27.4</v>
      </c>
      <c r="R524" s="7" t="n">
        <v>17</v>
      </c>
      <c r="S524" s="7" t="n">
        <v>0</v>
      </c>
      <c r="T524" s="7" t="n">
        <v>0</v>
      </c>
      <c r="U524" s="7" t="n">
        <v>0</v>
      </c>
      <c r="V524" s="7" t="n">
        <v>0</v>
      </c>
      <c r="W524" s="7" t="n">
        <v>0</v>
      </c>
      <c r="X524" s="7" t="n">
        <v>1</v>
      </c>
      <c r="Y524" s="7" t="s">
        <v>834</v>
      </c>
      <c r="Z524" s="7" t="s">
        <v>835</v>
      </c>
      <c r="AA524" s="7" t="s">
        <v>836</v>
      </c>
      <c r="AB524" s="7" t="s">
        <v>837</v>
      </c>
      <c r="AC524" s="7" t="n">
        <v>0</v>
      </c>
      <c r="AD524" s="7" t="s">
        <v>838</v>
      </c>
      <c r="AE524" s="7" t="s">
        <v>836</v>
      </c>
    </row>
    <row r="525" customFormat="false" ht="12.75" hidden="false" customHeight="true" outlineLevel="0" collapsed="false">
      <c r="J525" s="7"/>
      <c r="L525" s="7" t="n">
        <v>523</v>
      </c>
      <c r="M525" s="7" t="s">
        <v>1376</v>
      </c>
      <c r="N525" s="7" t="s">
        <v>832</v>
      </c>
      <c r="O525" s="7" t="s">
        <v>833</v>
      </c>
      <c r="P525" s="7" t="n">
        <v>2000</v>
      </c>
      <c r="Q525" s="93" t="n">
        <f aca="false">P525/100</f>
        <v>20</v>
      </c>
      <c r="R525" s="7" t="n">
        <v>17</v>
      </c>
      <c r="S525" s="7" t="n">
        <v>0</v>
      </c>
      <c r="T525" s="7" t="n">
        <v>0</v>
      </c>
      <c r="U525" s="7" t="n">
        <v>0</v>
      </c>
      <c r="V525" s="7" t="n">
        <v>0</v>
      </c>
      <c r="W525" s="7" t="n">
        <v>0</v>
      </c>
      <c r="X525" s="7" t="n">
        <v>1</v>
      </c>
      <c r="Y525" s="7" t="s">
        <v>834</v>
      </c>
      <c r="Z525" s="7" t="s">
        <v>835</v>
      </c>
      <c r="AA525" s="7" t="s">
        <v>836</v>
      </c>
      <c r="AB525" s="7" t="s">
        <v>837</v>
      </c>
      <c r="AC525" s="7" t="n">
        <v>0</v>
      </c>
      <c r="AD525" s="7" t="s">
        <v>838</v>
      </c>
      <c r="AE525" s="7" t="s">
        <v>836</v>
      </c>
    </row>
    <row r="526" customFormat="false" ht="12.8" hidden="false" customHeight="false" outlineLevel="0" collapsed="false">
      <c r="L526" s="7" t="n">
        <v>524</v>
      </c>
      <c r="M526" s="7" t="s">
        <v>1377</v>
      </c>
      <c r="N526" s="7" t="s">
        <v>832</v>
      </c>
      <c r="O526" s="7" t="s">
        <v>833</v>
      </c>
      <c r="P526" s="7" t="n">
        <v>2000</v>
      </c>
      <c r="Q526" s="93" t="n">
        <f aca="false">P526/100</f>
        <v>20</v>
      </c>
      <c r="R526" s="7" t="n">
        <v>17</v>
      </c>
      <c r="S526" s="7" t="n">
        <v>0</v>
      </c>
      <c r="T526" s="7" t="n">
        <v>0</v>
      </c>
      <c r="U526" s="7" t="n">
        <v>0</v>
      </c>
      <c r="V526" s="7" t="n">
        <v>0</v>
      </c>
      <c r="W526" s="7" t="n">
        <v>0</v>
      </c>
      <c r="X526" s="7" t="n">
        <v>1</v>
      </c>
      <c r="Y526" s="7" t="s">
        <v>834</v>
      </c>
      <c r="Z526" s="7" t="s">
        <v>835</v>
      </c>
      <c r="AA526" s="7" t="s">
        <v>836</v>
      </c>
      <c r="AB526" s="7" t="s">
        <v>837</v>
      </c>
      <c r="AC526" s="7" t="n">
        <v>0</v>
      </c>
      <c r="AD526" s="7" t="s">
        <v>838</v>
      </c>
      <c r="AE526" s="7" t="s">
        <v>836</v>
      </c>
    </row>
    <row r="527" customFormat="false" ht="12.8" hidden="false" customHeight="false" outlineLevel="0" collapsed="false">
      <c r="L527" s="7" t="n">
        <v>525</v>
      </c>
      <c r="M527" s="7" t="s">
        <v>1378</v>
      </c>
      <c r="N527" s="7" t="s">
        <v>832</v>
      </c>
      <c r="O527" s="7" t="s">
        <v>833</v>
      </c>
      <c r="P527" s="7" t="n">
        <v>2000</v>
      </c>
      <c r="Q527" s="93" t="n">
        <f aca="false">P527/100</f>
        <v>20</v>
      </c>
      <c r="R527" s="7" t="n">
        <v>17</v>
      </c>
      <c r="S527" s="7" t="n">
        <v>0</v>
      </c>
      <c r="T527" s="7" t="n">
        <v>0</v>
      </c>
      <c r="U527" s="7" t="n">
        <v>0</v>
      </c>
      <c r="V527" s="7" t="n">
        <v>0</v>
      </c>
      <c r="W527" s="7" t="n">
        <v>0</v>
      </c>
      <c r="X527" s="7" t="n">
        <v>1</v>
      </c>
      <c r="Y527" s="7" t="s">
        <v>834</v>
      </c>
      <c r="Z527" s="7" t="s">
        <v>835</v>
      </c>
      <c r="AA527" s="7" t="s">
        <v>836</v>
      </c>
      <c r="AB527" s="7" t="s">
        <v>837</v>
      </c>
      <c r="AC527" s="7" t="n">
        <v>0</v>
      </c>
      <c r="AD527" s="7" t="s">
        <v>838</v>
      </c>
      <c r="AE527" s="7" t="s">
        <v>836</v>
      </c>
    </row>
    <row r="528" customFormat="false" ht="12.8" hidden="false" customHeight="false" outlineLevel="0" collapsed="false">
      <c r="L528" s="7" t="n">
        <v>526</v>
      </c>
      <c r="M528" s="7" t="s">
        <v>1379</v>
      </c>
      <c r="N528" s="7" t="s">
        <v>832</v>
      </c>
      <c r="O528" s="7" t="s">
        <v>833</v>
      </c>
      <c r="P528" s="7" t="n">
        <v>1000</v>
      </c>
      <c r="Q528" s="93" t="n">
        <f aca="false">P528/100</f>
        <v>10</v>
      </c>
      <c r="R528" s="7" t="n">
        <v>17</v>
      </c>
      <c r="S528" s="7" t="n">
        <v>0</v>
      </c>
      <c r="T528" s="7" t="n">
        <v>0</v>
      </c>
      <c r="U528" s="7" t="n">
        <v>0</v>
      </c>
      <c r="V528" s="7" t="n">
        <v>0</v>
      </c>
      <c r="W528" s="7" t="n">
        <v>0</v>
      </c>
      <c r="X528" s="7" t="n">
        <v>1</v>
      </c>
      <c r="Y528" s="7" t="s">
        <v>834</v>
      </c>
      <c r="Z528" s="7" t="s">
        <v>835</v>
      </c>
      <c r="AA528" s="7" t="s">
        <v>836</v>
      </c>
      <c r="AB528" s="7" t="s">
        <v>837</v>
      </c>
      <c r="AC528" s="7" t="n">
        <v>0</v>
      </c>
      <c r="AD528" s="7" t="s">
        <v>838</v>
      </c>
      <c r="AE528" s="7" t="s">
        <v>836</v>
      </c>
    </row>
    <row r="529" customFormat="false" ht="12.8" hidden="false" customHeight="false" outlineLevel="0" collapsed="false">
      <c r="L529" s="7" t="n">
        <v>527</v>
      </c>
      <c r="M529" s="7" t="s">
        <v>1380</v>
      </c>
      <c r="N529" s="7" t="s">
        <v>832</v>
      </c>
      <c r="O529" s="7" t="s">
        <v>833</v>
      </c>
      <c r="P529" s="7" t="n">
        <v>1300</v>
      </c>
      <c r="Q529" s="93" t="n">
        <f aca="false">P529/100</f>
        <v>13</v>
      </c>
      <c r="R529" s="7" t="n">
        <v>17</v>
      </c>
      <c r="S529" s="7" t="n">
        <v>0</v>
      </c>
      <c r="T529" s="7" t="n">
        <v>0</v>
      </c>
      <c r="U529" s="7" t="n">
        <v>0</v>
      </c>
      <c r="V529" s="7" t="n">
        <v>0</v>
      </c>
      <c r="W529" s="7" t="n">
        <v>0</v>
      </c>
      <c r="X529" s="7" t="n">
        <v>1</v>
      </c>
      <c r="Y529" s="7" t="s">
        <v>834</v>
      </c>
      <c r="Z529" s="7" t="s">
        <v>835</v>
      </c>
      <c r="AA529" s="7" t="s">
        <v>836</v>
      </c>
      <c r="AB529" s="7" t="s">
        <v>837</v>
      </c>
      <c r="AC529" s="7" t="n">
        <v>0</v>
      </c>
      <c r="AD529" s="7" t="s">
        <v>838</v>
      </c>
      <c r="AE529" s="7" t="s">
        <v>836</v>
      </c>
    </row>
    <row r="530" customFormat="false" ht="12.8" hidden="false" customHeight="false" outlineLevel="0" collapsed="false">
      <c r="L530" s="7" t="n">
        <v>528</v>
      </c>
      <c r="M530" s="7" t="s">
        <v>1381</v>
      </c>
      <c r="N530" s="7" t="s">
        <v>832</v>
      </c>
      <c r="O530" s="7" t="s">
        <v>833</v>
      </c>
      <c r="P530" s="7" t="n">
        <v>1800</v>
      </c>
      <c r="Q530" s="93" t="n">
        <f aca="false">P530/100</f>
        <v>18</v>
      </c>
      <c r="R530" s="7" t="n">
        <v>17</v>
      </c>
      <c r="S530" s="7" t="n">
        <v>0</v>
      </c>
      <c r="T530" s="7" t="n">
        <v>0</v>
      </c>
      <c r="U530" s="7" t="n">
        <v>0</v>
      </c>
      <c r="V530" s="7" t="n">
        <v>0</v>
      </c>
      <c r="W530" s="7" t="n">
        <v>0</v>
      </c>
      <c r="X530" s="7" t="n">
        <v>1</v>
      </c>
      <c r="Y530" s="7" t="s">
        <v>834</v>
      </c>
      <c r="Z530" s="7" t="s">
        <v>835</v>
      </c>
      <c r="AA530" s="7" t="s">
        <v>836</v>
      </c>
      <c r="AB530" s="7" t="s">
        <v>837</v>
      </c>
      <c r="AC530" s="7" t="n">
        <v>0</v>
      </c>
      <c r="AD530" s="7" t="s">
        <v>838</v>
      </c>
      <c r="AE530" s="7" t="s">
        <v>836</v>
      </c>
    </row>
    <row r="531" customFormat="false" ht="12.8" hidden="false" customHeight="false" outlineLevel="0" collapsed="false">
      <c r="L531" s="7" t="n">
        <v>529</v>
      </c>
      <c r="M531" s="7" t="s">
        <v>1382</v>
      </c>
      <c r="N531" s="7" t="s">
        <v>832</v>
      </c>
      <c r="O531" s="7" t="s">
        <v>833</v>
      </c>
      <c r="P531" s="7" t="n">
        <v>1000</v>
      </c>
      <c r="Q531" s="93" t="n">
        <f aca="false">P531/100</f>
        <v>10</v>
      </c>
      <c r="R531" s="7" t="n">
        <v>17</v>
      </c>
      <c r="S531" s="7" t="n">
        <v>0</v>
      </c>
      <c r="T531" s="7" t="n">
        <v>0</v>
      </c>
      <c r="U531" s="7" t="n">
        <v>0</v>
      </c>
      <c r="V531" s="7" t="n">
        <v>0</v>
      </c>
      <c r="W531" s="7" t="n">
        <v>0</v>
      </c>
      <c r="X531" s="7" t="n">
        <v>1</v>
      </c>
      <c r="Y531" s="7" t="s">
        <v>834</v>
      </c>
      <c r="Z531" s="7" t="s">
        <v>835</v>
      </c>
      <c r="AA531" s="7" t="s">
        <v>836</v>
      </c>
      <c r="AB531" s="7" t="s">
        <v>837</v>
      </c>
      <c r="AC531" s="7" t="n">
        <v>0</v>
      </c>
      <c r="AD531" s="7" t="s">
        <v>838</v>
      </c>
      <c r="AE531" s="7" t="s">
        <v>836</v>
      </c>
    </row>
    <row r="532" customFormat="false" ht="12.8" hidden="false" customHeight="false" outlineLevel="0" collapsed="false">
      <c r="L532" s="7" t="n">
        <v>530</v>
      </c>
      <c r="M532" s="7" t="s">
        <v>1383</v>
      </c>
      <c r="N532" s="7" t="s">
        <v>832</v>
      </c>
      <c r="O532" s="7" t="s">
        <v>833</v>
      </c>
      <c r="P532" s="7" t="n">
        <v>950</v>
      </c>
      <c r="Q532" s="93" t="n">
        <f aca="false">P532/100</f>
        <v>9.5</v>
      </c>
      <c r="R532" s="7" t="n">
        <v>17</v>
      </c>
      <c r="S532" s="7" t="n">
        <v>0</v>
      </c>
      <c r="T532" s="7" t="n">
        <v>0</v>
      </c>
      <c r="U532" s="7" t="n">
        <v>0</v>
      </c>
      <c r="V532" s="7" t="n">
        <v>0</v>
      </c>
      <c r="W532" s="7" t="n">
        <v>0</v>
      </c>
      <c r="X532" s="7" t="n">
        <v>1</v>
      </c>
      <c r="Y532" s="7" t="s">
        <v>834</v>
      </c>
      <c r="Z532" s="7" t="s">
        <v>835</v>
      </c>
      <c r="AA532" s="7" t="s">
        <v>836</v>
      </c>
      <c r="AB532" s="7" t="s">
        <v>837</v>
      </c>
      <c r="AC532" s="7" t="n">
        <v>0</v>
      </c>
      <c r="AD532" s="7" t="s">
        <v>838</v>
      </c>
      <c r="AE532" s="7" t="s">
        <v>836</v>
      </c>
    </row>
    <row r="533" customFormat="false" ht="12.8" hidden="false" customHeight="false" outlineLevel="0" collapsed="false">
      <c r="L533" s="7" t="n">
        <v>531</v>
      </c>
      <c r="M533" s="7" t="s">
        <v>1384</v>
      </c>
      <c r="N533" s="7" t="s">
        <v>832</v>
      </c>
      <c r="O533" s="7" t="s">
        <v>833</v>
      </c>
      <c r="P533" s="7" t="n">
        <v>2000</v>
      </c>
      <c r="Q533" s="93" t="n">
        <f aca="false">P533/100</f>
        <v>20</v>
      </c>
      <c r="R533" s="7" t="n">
        <v>17</v>
      </c>
      <c r="S533" s="7" t="n">
        <v>0</v>
      </c>
      <c r="T533" s="7" t="n">
        <v>0</v>
      </c>
      <c r="U533" s="7" t="n">
        <v>0</v>
      </c>
      <c r="V533" s="7" t="n">
        <v>0</v>
      </c>
      <c r="W533" s="7" t="n">
        <v>0</v>
      </c>
      <c r="X533" s="7" t="n">
        <v>1</v>
      </c>
      <c r="Y533" s="7" t="s">
        <v>834</v>
      </c>
      <c r="Z533" s="7" t="s">
        <v>835</v>
      </c>
      <c r="AA533" s="7" t="s">
        <v>836</v>
      </c>
      <c r="AB533" s="7" t="s">
        <v>837</v>
      </c>
      <c r="AC533" s="7" t="n">
        <v>0</v>
      </c>
      <c r="AD533" s="7" t="s">
        <v>838</v>
      </c>
      <c r="AE533" s="7" t="s">
        <v>836</v>
      </c>
    </row>
    <row r="534" customFormat="false" ht="12.8" hidden="false" customHeight="false" outlineLevel="0" collapsed="false">
      <c r="L534" s="7" t="n">
        <v>532</v>
      </c>
      <c r="M534" s="7" t="s">
        <v>1385</v>
      </c>
      <c r="N534" s="7" t="s">
        <v>832</v>
      </c>
      <c r="O534" s="7" t="s">
        <v>833</v>
      </c>
      <c r="P534" s="7" t="n">
        <v>2100</v>
      </c>
      <c r="Q534" s="93" t="n">
        <f aca="false">P534/100</f>
        <v>21</v>
      </c>
      <c r="R534" s="7" t="n">
        <v>17</v>
      </c>
      <c r="S534" s="7" t="n">
        <v>0</v>
      </c>
      <c r="T534" s="7" t="n">
        <v>0</v>
      </c>
      <c r="U534" s="7" t="n">
        <v>0</v>
      </c>
      <c r="V534" s="7" t="n">
        <v>0</v>
      </c>
      <c r="W534" s="7" t="n">
        <v>0</v>
      </c>
      <c r="X534" s="7" t="n">
        <v>1</v>
      </c>
      <c r="Y534" s="7" t="s">
        <v>834</v>
      </c>
      <c r="Z534" s="7" t="s">
        <v>835</v>
      </c>
      <c r="AA534" s="7" t="s">
        <v>836</v>
      </c>
      <c r="AB534" s="7" t="s">
        <v>837</v>
      </c>
      <c r="AC534" s="7" t="n">
        <v>0</v>
      </c>
      <c r="AD534" s="7" t="s">
        <v>838</v>
      </c>
      <c r="AE534" s="7" t="s">
        <v>836</v>
      </c>
    </row>
    <row r="535" customFormat="false" ht="12.8" hidden="false" customHeight="false" outlineLevel="0" collapsed="false">
      <c r="L535" s="7" t="n">
        <v>533</v>
      </c>
      <c r="M535" s="7" t="s">
        <v>1386</v>
      </c>
      <c r="N535" s="7" t="s">
        <v>832</v>
      </c>
      <c r="O535" s="7" t="s">
        <v>833</v>
      </c>
      <c r="P535" s="7" t="n">
        <v>2000</v>
      </c>
      <c r="Q535" s="93" t="n">
        <f aca="false">P535/100</f>
        <v>20</v>
      </c>
      <c r="R535" s="7" t="n">
        <v>17</v>
      </c>
      <c r="S535" s="7" t="n">
        <v>0</v>
      </c>
      <c r="T535" s="7" t="n">
        <v>0</v>
      </c>
      <c r="U535" s="7" t="n">
        <v>0</v>
      </c>
      <c r="V535" s="7" t="n">
        <v>0</v>
      </c>
      <c r="W535" s="7" t="n">
        <v>0</v>
      </c>
      <c r="X535" s="7" t="n">
        <v>1</v>
      </c>
      <c r="Y535" s="7" t="s">
        <v>834</v>
      </c>
      <c r="Z535" s="7" t="s">
        <v>835</v>
      </c>
      <c r="AA535" s="7" t="s">
        <v>836</v>
      </c>
      <c r="AB535" s="7" t="s">
        <v>837</v>
      </c>
      <c r="AC535" s="7" t="n">
        <v>0</v>
      </c>
      <c r="AD535" s="7" t="s">
        <v>838</v>
      </c>
      <c r="AE535" s="7" t="s">
        <v>836</v>
      </c>
    </row>
    <row r="536" customFormat="false" ht="12.8" hidden="false" customHeight="false" outlineLevel="0" collapsed="false">
      <c r="L536" s="7" t="n">
        <v>534</v>
      </c>
      <c r="M536" s="7" t="s">
        <v>1387</v>
      </c>
      <c r="N536" s="7" t="s">
        <v>832</v>
      </c>
      <c r="O536" s="7" t="s">
        <v>833</v>
      </c>
      <c r="P536" s="7" t="n">
        <v>2000</v>
      </c>
      <c r="Q536" s="93" t="n">
        <f aca="false">P536/100</f>
        <v>20</v>
      </c>
      <c r="R536" s="7" t="n">
        <v>17</v>
      </c>
      <c r="S536" s="7" t="n">
        <v>0</v>
      </c>
      <c r="T536" s="7" t="n">
        <v>0</v>
      </c>
      <c r="U536" s="7" t="n">
        <v>0</v>
      </c>
      <c r="V536" s="7" t="n">
        <v>0</v>
      </c>
      <c r="W536" s="7" t="n">
        <v>0</v>
      </c>
      <c r="X536" s="7" t="n">
        <v>1</v>
      </c>
      <c r="Y536" s="7" t="s">
        <v>834</v>
      </c>
      <c r="Z536" s="7" t="s">
        <v>835</v>
      </c>
      <c r="AA536" s="7" t="s">
        <v>836</v>
      </c>
      <c r="AB536" s="7" t="s">
        <v>837</v>
      </c>
      <c r="AC536" s="7" t="n">
        <v>0</v>
      </c>
      <c r="AD536" s="7" t="s">
        <v>838</v>
      </c>
      <c r="AE536" s="7" t="s">
        <v>836</v>
      </c>
    </row>
    <row r="537" customFormat="false" ht="12.8" hidden="false" customHeight="false" outlineLevel="0" collapsed="false">
      <c r="L537" s="7" t="n">
        <v>535</v>
      </c>
      <c r="M537" s="7" t="s">
        <v>1388</v>
      </c>
      <c r="N537" s="7" t="s">
        <v>832</v>
      </c>
      <c r="O537" s="7" t="s">
        <v>833</v>
      </c>
      <c r="P537" s="7" t="n">
        <v>1200</v>
      </c>
      <c r="Q537" s="93" t="n">
        <f aca="false">P537/100</f>
        <v>12</v>
      </c>
      <c r="R537" s="7" t="n">
        <v>17</v>
      </c>
      <c r="S537" s="7" t="n">
        <v>0</v>
      </c>
      <c r="T537" s="7" t="n">
        <v>0</v>
      </c>
      <c r="U537" s="7" t="n">
        <v>0</v>
      </c>
      <c r="V537" s="7" t="n">
        <v>0</v>
      </c>
      <c r="W537" s="7" t="n">
        <v>0</v>
      </c>
      <c r="X537" s="7" t="n">
        <v>1</v>
      </c>
      <c r="Y537" s="7" t="s">
        <v>834</v>
      </c>
      <c r="Z537" s="7" t="s">
        <v>835</v>
      </c>
      <c r="AA537" s="7" t="s">
        <v>836</v>
      </c>
      <c r="AB537" s="7" t="s">
        <v>837</v>
      </c>
      <c r="AC537" s="7" t="n">
        <v>0</v>
      </c>
      <c r="AD537" s="7" t="s">
        <v>838</v>
      </c>
      <c r="AE537" s="7" t="s">
        <v>836</v>
      </c>
    </row>
    <row r="538" customFormat="false" ht="12.8" hidden="false" customHeight="false" outlineLevel="0" collapsed="false">
      <c r="L538" s="7" t="n">
        <v>536</v>
      </c>
      <c r="M538" s="7" t="s">
        <v>1389</v>
      </c>
      <c r="N538" s="7" t="s">
        <v>832</v>
      </c>
      <c r="O538" s="7" t="s">
        <v>833</v>
      </c>
      <c r="P538" s="7" t="n">
        <v>1800</v>
      </c>
      <c r="Q538" s="93" t="n">
        <f aca="false">P538/100</f>
        <v>18</v>
      </c>
      <c r="R538" s="7" t="n">
        <v>17</v>
      </c>
      <c r="S538" s="7" t="n">
        <v>0</v>
      </c>
      <c r="T538" s="7" t="n">
        <v>0</v>
      </c>
      <c r="U538" s="7" t="n">
        <v>0</v>
      </c>
      <c r="V538" s="7" t="n">
        <v>0</v>
      </c>
      <c r="W538" s="7" t="n">
        <v>0</v>
      </c>
      <c r="X538" s="7" t="n">
        <v>1</v>
      </c>
      <c r="Y538" s="7" t="s">
        <v>834</v>
      </c>
      <c r="Z538" s="7" t="s">
        <v>835</v>
      </c>
      <c r="AA538" s="7" t="s">
        <v>836</v>
      </c>
      <c r="AB538" s="7" t="s">
        <v>837</v>
      </c>
      <c r="AC538" s="7" t="n">
        <v>0</v>
      </c>
      <c r="AD538" s="7" t="s">
        <v>838</v>
      </c>
      <c r="AE538" s="7" t="s">
        <v>836</v>
      </c>
    </row>
    <row r="539" customFormat="false" ht="12.8" hidden="false" customHeight="false" outlineLevel="0" collapsed="false">
      <c r="L539" s="7" t="n">
        <v>537</v>
      </c>
      <c r="M539" s="7" t="s">
        <v>1390</v>
      </c>
      <c r="N539" s="7" t="s">
        <v>832</v>
      </c>
      <c r="O539" s="7" t="s">
        <v>833</v>
      </c>
      <c r="P539" s="7" t="n">
        <v>2300</v>
      </c>
      <c r="Q539" s="93" t="n">
        <f aca="false">P539/100</f>
        <v>23</v>
      </c>
      <c r="R539" s="7" t="n">
        <v>17</v>
      </c>
      <c r="S539" s="7" t="n">
        <v>0</v>
      </c>
      <c r="T539" s="7" t="n">
        <v>0</v>
      </c>
      <c r="U539" s="7" t="n">
        <v>0</v>
      </c>
      <c r="V539" s="7" t="n">
        <v>0</v>
      </c>
      <c r="W539" s="7" t="n">
        <v>0</v>
      </c>
      <c r="X539" s="7" t="n">
        <v>1</v>
      </c>
      <c r="Y539" s="7" t="s">
        <v>834</v>
      </c>
      <c r="Z539" s="7" t="s">
        <v>835</v>
      </c>
      <c r="AA539" s="7" t="s">
        <v>836</v>
      </c>
      <c r="AB539" s="7" t="s">
        <v>837</v>
      </c>
      <c r="AC539" s="7" t="n">
        <v>0</v>
      </c>
      <c r="AD539" s="7" t="s">
        <v>838</v>
      </c>
      <c r="AE539" s="7" t="s">
        <v>836</v>
      </c>
    </row>
    <row r="540" customFormat="false" ht="12.8" hidden="false" customHeight="false" outlineLevel="0" collapsed="false">
      <c r="L540" s="7" t="n">
        <v>538</v>
      </c>
      <c r="M540" s="7" t="s">
        <v>1391</v>
      </c>
      <c r="N540" s="7" t="s">
        <v>832</v>
      </c>
      <c r="O540" s="7" t="s">
        <v>833</v>
      </c>
      <c r="P540" s="7" t="n">
        <v>2200</v>
      </c>
      <c r="Q540" s="93" t="n">
        <f aca="false">P540/100</f>
        <v>22</v>
      </c>
      <c r="R540" s="7" t="n">
        <v>17</v>
      </c>
      <c r="S540" s="7" t="n">
        <v>0</v>
      </c>
      <c r="T540" s="7" t="n">
        <v>0</v>
      </c>
      <c r="U540" s="7" t="n">
        <v>0</v>
      </c>
      <c r="V540" s="7" t="n">
        <v>0</v>
      </c>
      <c r="W540" s="7" t="n">
        <v>0</v>
      </c>
      <c r="X540" s="7" t="n">
        <v>1</v>
      </c>
      <c r="Y540" s="7" t="s">
        <v>834</v>
      </c>
      <c r="Z540" s="7" t="s">
        <v>835</v>
      </c>
      <c r="AA540" s="7" t="s">
        <v>836</v>
      </c>
      <c r="AB540" s="7" t="s">
        <v>837</v>
      </c>
      <c r="AC540" s="7" t="n">
        <v>0</v>
      </c>
      <c r="AD540" s="7" t="s">
        <v>838</v>
      </c>
      <c r="AE540" s="7" t="s">
        <v>836</v>
      </c>
    </row>
    <row r="541" customFormat="false" ht="12.8" hidden="false" customHeight="false" outlineLevel="0" collapsed="false">
      <c r="L541" s="7" t="n">
        <v>539</v>
      </c>
      <c r="M541" s="7" t="s">
        <v>1392</v>
      </c>
      <c r="N541" s="7" t="s">
        <v>832</v>
      </c>
      <c r="O541" s="7" t="s">
        <v>833</v>
      </c>
      <c r="P541" s="7" t="n">
        <v>490</v>
      </c>
      <c r="Q541" s="93" t="n">
        <f aca="false">P541/100</f>
        <v>4.9</v>
      </c>
      <c r="R541" s="7" t="n">
        <v>19</v>
      </c>
      <c r="S541" s="7" t="n">
        <v>0</v>
      </c>
      <c r="T541" s="7" t="n">
        <v>0</v>
      </c>
      <c r="U541" s="7" t="n">
        <v>0</v>
      </c>
      <c r="V541" s="7" t="n">
        <v>0</v>
      </c>
      <c r="W541" s="7" t="n">
        <v>0</v>
      </c>
      <c r="X541" s="7" t="n">
        <v>1</v>
      </c>
      <c r="Y541" s="7" t="s">
        <v>834</v>
      </c>
      <c r="Z541" s="7" t="s">
        <v>835</v>
      </c>
      <c r="AA541" s="7" t="s">
        <v>836</v>
      </c>
      <c r="AB541" s="7" t="s">
        <v>837</v>
      </c>
      <c r="AC541" s="7" t="n">
        <v>0</v>
      </c>
      <c r="AD541" s="7" t="s">
        <v>838</v>
      </c>
      <c r="AE541" s="7" t="s">
        <v>836</v>
      </c>
    </row>
    <row r="542" customFormat="false" ht="12.8" hidden="false" customHeight="false" outlineLevel="0" collapsed="false">
      <c r="L542" s="7" t="n">
        <v>540</v>
      </c>
      <c r="M542" s="7" t="s">
        <v>1393</v>
      </c>
      <c r="N542" s="7" t="s">
        <v>832</v>
      </c>
      <c r="O542" s="7" t="s">
        <v>862</v>
      </c>
      <c r="P542" s="7" t="n">
        <v>380</v>
      </c>
      <c r="Q542" s="93" t="n">
        <f aca="false">P542/100</f>
        <v>3.8</v>
      </c>
      <c r="R542" s="7" t="n">
        <v>0</v>
      </c>
      <c r="S542" s="7" t="n">
        <v>0</v>
      </c>
      <c r="T542" s="7" t="n">
        <v>0</v>
      </c>
      <c r="U542" s="7" t="n">
        <v>0</v>
      </c>
      <c r="V542" s="7" t="n">
        <v>0</v>
      </c>
      <c r="W542" s="7" t="n">
        <v>0</v>
      </c>
      <c r="X542" s="7" t="n">
        <v>0</v>
      </c>
      <c r="Y542" s="7" t="s">
        <v>834</v>
      </c>
      <c r="Z542" s="7" t="s">
        <v>835</v>
      </c>
      <c r="AA542" s="7" t="s">
        <v>836</v>
      </c>
      <c r="AB542" s="7" t="s">
        <v>837</v>
      </c>
      <c r="AC542" s="7" t="n">
        <v>0</v>
      </c>
      <c r="AD542" s="7" t="s">
        <v>838</v>
      </c>
      <c r="AE542" s="7" t="s">
        <v>836</v>
      </c>
    </row>
    <row r="543" customFormat="false" ht="12.8" hidden="false" customHeight="false" outlineLevel="0" collapsed="false">
      <c r="L543" s="7" t="n">
        <v>541</v>
      </c>
      <c r="M543" s="7" t="s">
        <v>1394</v>
      </c>
      <c r="N543" s="7" t="s">
        <v>832</v>
      </c>
      <c r="O543" s="7" t="s">
        <v>833</v>
      </c>
      <c r="P543" s="7" t="n">
        <v>85</v>
      </c>
      <c r="Q543" s="93" t="n">
        <f aca="false">P543/100</f>
        <v>0.85</v>
      </c>
      <c r="R543" s="7" t="n">
        <v>2</v>
      </c>
      <c r="S543" s="7" t="n">
        <v>0</v>
      </c>
      <c r="T543" s="7" t="n">
        <v>0</v>
      </c>
      <c r="U543" s="7" t="n">
        <v>0</v>
      </c>
      <c r="V543" s="7" t="n">
        <v>0</v>
      </c>
      <c r="W543" s="7" t="n">
        <v>0</v>
      </c>
      <c r="X543" s="7" t="n">
        <v>2</v>
      </c>
      <c r="Y543" s="7" t="s">
        <v>834</v>
      </c>
      <c r="Z543" s="7" t="s">
        <v>835</v>
      </c>
      <c r="AA543" s="7" t="s">
        <v>836</v>
      </c>
      <c r="AB543" s="7" t="s">
        <v>837</v>
      </c>
      <c r="AC543" s="7" t="n">
        <v>0</v>
      </c>
      <c r="AD543" s="7" t="s">
        <v>838</v>
      </c>
      <c r="AE543" s="7" t="s">
        <v>836</v>
      </c>
    </row>
    <row r="544" customFormat="false" ht="12.8" hidden="false" customHeight="false" outlineLevel="0" collapsed="false">
      <c r="L544" s="7" t="n">
        <v>542</v>
      </c>
      <c r="M544" s="7" t="s">
        <v>1395</v>
      </c>
      <c r="N544" s="7" t="s">
        <v>832</v>
      </c>
      <c r="O544" s="7" t="s">
        <v>833</v>
      </c>
      <c r="P544" s="7" t="n">
        <v>100</v>
      </c>
      <c r="Q544" s="93" t="n">
        <f aca="false">P544/100</f>
        <v>1</v>
      </c>
      <c r="R544" s="7" t="n">
        <v>2</v>
      </c>
      <c r="S544" s="7" t="n">
        <v>0</v>
      </c>
      <c r="T544" s="7" t="n">
        <v>0</v>
      </c>
      <c r="U544" s="7" t="n">
        <v>0</v>
      </c>
      <c r="V544" s="7" t="n">
        <v>0</v>
      </c>
      <c r="W544" s="7" t="n">
        <v>0</v>
      </c>
      <c r="X544" s="7" t="n">
        <v>2</v>
      </c>
      <c r="Y544" s="7" t="s">
        <v>834</v>
      </c>
      <c r="Z544" s="7" t="s">
        <v>835</v>
      </c>
      <c r="AA544" s="7" t="s">
        <v>836</v>
      </c>
      <c r="AB544" s="7" t="s">
        <v>837</v>
      </c>
      <c r="AC544" s="7" t="n">
        <v>0</v>
      </c>
      <c r="AD544" s="7" t="s">
        <v>838</v>
      </c>
      <c r="AE544" s="7" t="s">
        <v>836</v>
      </c>
    </row>
    <row r="545" customFormat="false" ht="12.8" hidden="false" customHeight="false" outlineLevel="0" collapsed="false">
      <c r="L545" s="7" t="n">
        <v>543</v>
      </c>
      <c r="M545" s="7" t="s">
        <v>1396</v>
      </c>
      <c r="N545" s="7" t="s">
        <v>832</v>
      </c>
      <c r="O545" s="7" t="s">
        <v>833</v>
      </c>
      <c r="P545" s="7" t="n">
        <v>170</v>
      </c>
      <c r="Q545" s="93" t="n">
        <f aca="false">P545/100</f>
        <v>1.7</v>
      </c>
      <c r="R545" s="7" t="n">
        <v>2</v>
      </c>
      <c r="S545" s="7" t="n">
        <v>0</v>
      </c>
      <c r="T545" s="7" t="n">
        <v>0</v>
      </c>
      <c r="U545" s="7" t="n">
        <v>0</v>
      </c>
      <c r="V545" s="7" t="n">
        <v>0</v>
      </c>
      <c r="W545" s="7" t="n">
        <v>0</v>
      </c>
      <c r="X545" s="7" t="n">
        <v>2</v>
      </c>
      <c r="Y545" s="7" t="s">
        <v>834</v>
      </c>
      <c r="Z545" s="7" t="s">
        <v>835</v>
      </c>
      <c r="AA545" s="7" t="s">
        <v>836</v>
      </c>
      <c r="AB545" s="7" t="s">
        <v>837</v>
      </c>
      <c r="AC545" s="7" t="n">
        <v>0</v>
      </c>
      <c r="AD545" s="7" t="s">
        <v>838</v>
      </c>
      <c r="AE545" s="7" t="s">
        <v>836</v>
      </c>
    </row>
    <row r="546" customFormat="false" ht="12.8" hidden="false" customHeight="false" outlineLevel="0" collapsed="false">
      <c r="L546" s="7" t="n">
        <v>544</v>
      </c>
      <c r="M546" s="7" t="s">
        <v>1397</v>
      </c>
      <c r="N546" s="7" t="s">
        <v>832</v>
      </c>
      <c r="O546" s="7" t="s">
        <v>833</v>
      </c>
      <c r="P546" s="7" t="n">
        <v>240</v>
      </c>
      <c r="Q546" s="93" t="n">
        <f aca="false">P546/100</f>
        <v>2.4</v>
      </c>
      <c r="R546" s="7" t="n">
        <v>1</v>
      </c>
      <c r="S546" s="7" t="n">
        <v>0</v>
      </c>
      <c r="T546" s="7" t="n">
        <v>0</v>
      </c>
      <c r="U546" s="7" t="n">
        <v>0</v>
      </c>
      <c r="V546" s="7" t="n">
        <v>0</v>
      </c>
      <c r="W546" s="7" t="n">
        <v>0</v>
      </c>
      <c r="X546" s="7" t="n">
        <v>2</v>
      </c>
      <c r="Y546" s="7" t="s">
        <v>834</v>
      </c>
      <c r="Z546" s="7" t="s">
        <v>835</v>
      </c>
      <c r="AA546" s="7" t="s">
        <v>836</v>
      </c>
      <c r="AB546" s="7" t="s">
        <v>837</v>
      </c>
      <c r="AC546" s="7" t="n">
        <v>0</v>
      </c>
      <c r="AD546" s="7" t="s">
        <v>838</v>
      </c>
      <c r="AE546" s="7" t="s">
        <v>836</v>
      </c>
    </row>
    <row r="547" customFormat="false" ht="12.8" hidden="false" customHeight="false" outlineLevel="0" collapsed="false">
      <c r="L547" s="7" t="n">
        <v>545</v>
      </c>
      <c r="M547" s="7" t="s">
        <v>1398</v>
      </c>
      <c r="N547" s="7" t="s">
        <v>832</v>
      </c>
      <c r="O547" s="7" t="s">
        <v>833</v>
      </c>
      <c r="P547" s="7" t="n">
        <v>270</v>
      </c>
      <c r="Q547" s="93" t="n">
        <f aca="false">P547/100</f>
        <v>2.7</v>
      </c>
      <c r="R547" s="7" t="n">
        <v>0</v>
      </c>
      <c r="S547" s="7" t="n">
        <v>0</v>
      </c>
      <c r="T547" s="7" t="n">
        <v>0</v>
      </c>
      <c r="U547" s="7" t="n">
        <v>0</v>
      </c>
      <c r="V547" s="7" t="n">
        <v>0</v>
      </c>
      <c r="W547" s="7" t="n">
        <v>0</v>
      </c>
      <c r="X547" s="7" t="n">
        <v>2</v>
      </c>
      <c r="Y547" s="7" t="s">
        <v>834</v>
      </c>
      <c r="Z547" s="7" t="s">
        <v>835</v>
      </c>
      <c r="AA547" s="7" t="s">
        <v>836</v>
      </c>
      <c r="AB547" s="7" t="s">
        <v>837</v>
      </c>
      <c r="AC547" s="7" t="n">
        <v>0</v>
      </c>
      <c r="AD547" s="7" t="s">
        <v>838</v>
      </c>
      <c r="AE547" s="7" t="s">
        <v>836</v>
      </c>
    </row>
    <row r="548" customFormat="false" ht="12.8" hidden="false" customHeight="false" outlineLevel="0" collapsed="false">
      <c r="L548" s="7" t="n">
        <v>546</v>
      </c>
      <c r="M548" s="7" t="s">
        <v>1399</v>
      </c>
      <c r="N548" s="7" t="s">
        <v>832</v>
      </c>
      <c r="O548" s="7" t="s">
        <v>833</v>
      </c>
      <c r="P548" s="7" t="n">
        <v>470</v>
      </c>
      <c r="Q548" s="93" t="n">
        <f aca="false">P548/100</f>
        <v>4.7</v>
      </c>
      <c r="R548" s="7" t="n">
        <v>0</v>
      </c>
      <c r="S548" s="7" t="n">
        <v>0</v>
      </c>
      <c r="T548" s="7" t="n">
        <v>0</v>
      </c>
      <c r="U548" s="7" t="n">
        <v>0</v>
      </c>
      <c r="V548" s="7" t="n">
        <v>0</v>
      </c>
      <c r="W548" s="7" t="n">
        <v>0</v>
      </c>
      <c r="X548" s="7" t="n">
        <v>2</v>
      </c>
      <c r="Y548" s="7" t="s">
        <v>834</v>
      </c>
      <c r="Z548" s="7" t="s">
        <v>835</v>
      </c>
      <c r="AA548" s="7" t="s">
        <v>836</v>
      </c>
      <c r="AB548" s="7" t="s">
        <v>837</v>
      </c>
      <c r="AC548" s="7" t="n">
        <v>0</v>
      </c>
      <c r="AD548" s="7" t="s">
        <v>838</v>
      </c>
      <c r="AE548" s="7" t="s">
        <v>836</v>
      </c>
    </row>
    <row r="549" customFormat="false" ht="12.8" hidden="false" customHeight="false" outlineLevel="0" collapsed="false">
      <c r="L549" s="7" t="n">
        <v>547</v>
      </c>
      <c r="M549" s="7" t="s">
        <v>1400</v>
      </c>
      <c r="N549" s="7" t="s">
        <v>832</v>
      </c>
      <c r="O549" s="7" t="s">
        <v>833</v>
      </c>
      <c r="P549" s="7" t="n">
        <v>200</v>
      </c>
      <c r="Q549" s="93" t="n">
        <f aca="false">P549/100</f>
        <v>2</v>
      </c>
      <c r="R549" s="7" t="n">
        <v>1</v>
      </c>
      <c r="S549" s="7" t="n">
        <v>0</v>
      </c>
      <c r="T549" s="7" t="n">
        <v>0</v>
      </c>
      <c r="U549" s="7" t="n">
        <v>0</v>
      </c>
      <c r="V549" s="7" t="n">
        <v>0</v>
      </c>
      <c r="W549" s="7" t="n">
        <v>0</v>
      </c>
      <c r="X549" s="7" t="n">
        <v>2</v>
      </c>
      <c r="Y549" s="7" t="s">
        <v>834</v>
      </c>
      <c r="Z549" s="7" t="s">
        <v>835</v>
      </c>
      <c r="AA549" s="7" t="s">
        <v>836</v>
      </c>
      <c r="AB549" s="7" t="s">
        <v>837</v>
      </c>
      <c r="AC549" s="7" t="n">
        <v>0</v>
      </c>
      <c r="AD549" s="7" t="s">
        <v>838</v>
      </c>
      <c r="AE549" s="7" t="s">
        <v>836</v>
      </c>
    </row>
    <row r="550" customFormat="false" ht="12.8" hidden="false" customHeight="false" outlineLevel="0" collapsed="false">
      <c r="L550" s="7" t="n">
        <v>548</v>
      </c>
      <c r="M550" s="7" t="s">
        <v>1401</v>
      </c>
      <c r="N550" s="7" t="s">
        <v>832</v>
      </c>
      <c r="O550" s="7" t="s">
        <v>833</v>
      </c>
      <c r="P550" s="7" t="n">
        <v>230</v>
      </c>
      <c r="Q550" s="93" t="n">
        <f aca="false">P550/100</f>
        <v>2.3</v>
      </c>
      <c r="R550" s="7" t="n">
        <v>0</v>
      </c>
      <c r="S550" s="7" t="n">
        <v>0</v>
      </c>
      <c r="T550" s="7" t="n">
        <v>0</v>
      </c>
      <c r="U550" s="7" t="n">
        <v>0</v>
      </c>
      <c r="V550" s="7" t="n">
        <v>0</v>
      </c>
      <c r="W550" s="7" t="n">
        <v>0</v>
      </c>
      <c r="X550" s="7" t="n">
        <v>2</v>
      </c>
      <c r="Y550" s="7" t="s">
        <v>834</v>
      </c>
      <c r="Z550" s="7" t="s">
        <v>835</v>
      </c>
      <c r="AA550" s="7" t="s">
        <v>836</v>
      </c>
      <c r="AB550" s="7" t="s">
        <v>837</v>
      </c>
      <c r="AC550" s="7" t="n">
        <v>0</v>
      </c>
      <c r="AD550" s="7" t="s">
        <v>838</v>
      </c>
      <c r="AE550" s="7" t="s">
        <v>836</v>
      </c>
    </row>
    <row r="551" customFormat="false" ht="12.8" hidden="false" customHeight="false" outlineLevel="0" collapsed="false">
      <c r="L551" s="7" t="n">
        <v>549</v>
      </c>
      <c r="M551" s="7" t="s">
        <v>1402</v>
      </c>
      <c r="N551" s="7" t="s">
        <v>832</v>
      </c>
      <c r="O551" s="7" t="s">
        <v>833</v>
      </c>
      <c r="P551" s="7" t="n">
        <v>430</v>
      </c>
      <c r="Q551" s="93" t="n">
        <f aca="false">P551/100</f>
        <v>4.3</v>
      </c>
      <c r="R551" s="7" t="n">
        <v>0</v>
      </c>
      <c r="S551" s="7" t="n">
        <v>0</v>
      </c>
      <c r="T551" s="7" t="n">
        <v>0</v>
      </c>
      <c r="U551" s="7" t="n">
        <v>0</v>
      </c>
      <c r="V551" s="7" t="n">
        <v>0</v>
      </c>
      <c r="W551" s="7" t="n">
        <v>0</v>
      </c>
      <c r="X551" s="7" t="n">
        <v>2</v>
      </c>
      <c r="Y551" s="7" t="s">
        <v>834</v>
      </c>
      <c r="Z551" s="7" t="s">
        <v>835</v>
      </c>
      <c r="AA551" s="7" t="s">
        <v>836</v>
      </c>
      <c r="AB551" s="7" t="s">
        <v>837</v>
      </c>
      <c r="AC551" s="7" t="n">
        <v>0</v>
      </c>
      <c r="AD551" s="7" t="s">
        <v>838</v>
      </c>
      <c r="AE551" s="7" t="s">
        <v>836</v>
      </c>
    </row>
    <row r="552" customFormat="false" ht="12.8" hidden="false" customHeight="false" outlineLevel="0" collapsed="false">
      <c r="L552" s="7" t="n">
        <v>550</v>
      </c>
      <c r="M552" s="7" t="s">
        <v>1403</v>
      </c>
      <c r="N552" s="7" t="s">
        <v>832</v>
      </c>
      <c r="O552" s="7" t="s">
        <v>862</v>
      </c>
      <c r="P552" s="7" t="n">
        <v>1350</v>
      </c>
      <c r="Q552" s="93" t="n">
        <f aca="false">P552/100</f>
        <v>13.5</v>
      </c>
      <c r="R552" s="7" t="n">
        <v>7</v>
      </c>
      <c r="S552" s="7" t="n">
        <v>0</v>
      </c>
      <c r="T552" s="7" t="n">
        <v>0</v>
      </c>
      <c r="U552" s="7" t="n">
        <v>0</v>
      </c>
      <c r="V552" s="7" t="n">
        <v>0</v>
      </c>
      <c r="W552" s="7" t="n">
        <v>0</v>
      </c>
      <c r="X552" s="7" t="n">
        <v>1</v>
      </c>
      <c r="Y552" s="7" t="s">
        <v>834</v>
      </c>
      <c r="Z552" s="7" t="s">
        <v>835</v>
      </c>
      <c r="AA552" s="7" t="s">
        <v>836</v>
      </c>
      <c r="AB552" s="7" t="s">
        <v>837</v>
      </c>
      <c r="AC552" s="7" t="n">
        <v>0</v>
      </c>
      <c r="AD552" s="7" t="s">
        <v>838</v>
      </c>
      <c r="AE552" s="7" t="s">
        <v>836</v>
      </c>
    </row>
    <row r="553" customFormat="false" ht="12.8" hidden="false" customHeight="false" outlineLevel="0" collapsed="false">
      <c r="L553" s="7" t="n">
        <v>551</v>
      </c>
      <c r="M553" s="7" t="s">
        <v>1404</v>
      </c>
      <c r="N553" s="7" t="s">
        <v>832</v>
      </c>
      <c r="O553" s="7" t="s">
        <v>862</v>
      </c>
      <c r="P553" s="7" t="n">
        <v>5300</v>
      </c>
      <c r="Q553" s="93" t="n">
        <f aca="false">P553/100</f>
        <v>53</v>
      </c>
      <c r="R553" s="7" t="n">
        <v>7</v>
      </c>
      <c r="S553" s="7" t="n">
        <v>0</v>
      </c>
      <c r="T553" s="7" t="n">
        <v>0</v>
      </c>
      <c r="U553" s="7" t="n">
        <v>0</v>
      </c>
      <c r="V553" s="7" t="n">
        <v>0</v>
      </c>
      <c r="W553" s="7" t="n">
        <v>0</v>
      </c>
      <c r="X553" s="7" t="n">
        <v>1</v>
      </c>
      <c r="Y553" s="7" t="s">
        <v>834</v>
      </c>
      <c r="Z553" s="7" t="s">
        <v>835</v>
      </c>
      <c r="AA553" s="7" t="s">
        <v>836</v>
      </c>
      <c r="AB553" s="7" t="s">
        <v>837</v>
      </c>
      <c r="AC553" s="7" t="n">
        <v>0</v>
      </c>
      <c r="AD553" s="7" t="s">
        <v>838</v>
      </c>
      <c r="AE553" s="7" t="s">
        <v>836</v>
      </c>
    </row>
    <row r="554" customFormat="false" ht="12.75" hidden="false" customHeight="true" outlineLevel="0" collapsed="false">
      <c r="L554" s="7" t="n">
        <v>552</v>
      </c>
      <c r="M554" s="7" t="s">
        <v>1405</v>
      </c>
      <c r="N554" s="7" t="s">
        <v>832</v>
      </c>
      <c r="O554" s="7" t="s">
        <v>862</v>
      </c>
      <c r="P554" s="7" t="n">
        <v>1350</v>
      </c>
      <c r="Q554" s="93" t="n">
        <f aca="false">P554/100</f>
        <v>13.5</v>
      </c>
      <c r="R554" s="7" t="n">
        <v>7</v>
      </c>
      <c r="S554" s="7" t="n">
        <v>0</v>
      </c>
      <c r="T554" s="7" t="n">
        <v>0</v>
      </c>
      <c r="U554" s="7" t="n">
        <v>0</v>
      </c>
      <c r="V554" s="7" t="n">
        <v>0</v>
      </c>
      <c r="W554" s="7" t="n">
        <v>0</v>
      </c>
      <c r="X554" s="7" t="n">
        <v>1</v>
      </c>
      <c r="Y554" s="7" t="s">
        <v>834</v>
      </c>
      <c r="Z554" s="7" t="s">
        <v>835</v>
      </c>
      <c r="AA554" s="7" t="s">
        <v>836</v>
      </c>
      <c r="AB554" s="7" t="s">
        <v>837</v>
      </c>
      <c r="AC554" s="7" t="n">
        <v>0</v>
      </c>
      <c r="AD554" s="7" t="s">
        <v>838</v>
      </c>
      <c r="AE554" s="7" t="s">
        <v>836</v>
      </c>
    </row>
    <row r="555" customFormat="false" ht="12.75" hidden="false" customHeight="true" outlineLevel="0" collapsed="false">
      <c r="L555" s="7" t="n">
        <v>553</v>
      </c>
      <c r="M555" s="7" t="s">
        <v>1406</v>
      </c>
      <c r="N555" s="7" t="s">
        <v>832</v>
      </c>
      <c r="O555" s="7" t="s">
        <v>862</v>
      </c>
      <c r="P555" s="7" t="n">
        <v>5300</v>
      </c>
      <c r="Q555" s="93" t="n">
        <f aca="false">P555/100</f>
        <v>53</v>
      </c>
      <c r="R555" s="7" t="n">
        <v>7</v>
      </c>
      <c r="S555" s="7" t="n">
        <v>0</v>
      </c>
      <c r="T555" s="7" t="n">
        <v>0</v>
      </c>
      <c r="U555" s="7" t="n">
        <v>0</v>
      </c>
      <c r="V555" s="7" t="n">
        <v>0</v>
      </c>
      <c r="W555" s="7" t="n">
        <v>0</v>
      </c>
      <c r="X555" s="7" t="n">
        <v>1</v>
      </c>
      <c r="Y555" s="7" t="s">
        <v>834</v>
      </c>
      <c r="Z555" s="7" t="s">
        <v>835</v>
      </c>
      <c r="AA555" s="7" t="s">
        <v>836</v>
      </c>
      <c r="AB555" s="7" t="s">
        <v>837</v>
      </c>
      <c r="AC555" s="7" t="n">
        <v>0</v>
      </c>
      <c r="AD555" s="7" t="s">
        <v>838</v>
      </c>
      <c r="AE555" s="7" t="s">
        <v>836</v>
      </c>
    </row>
    <row r="556" customFormat="false" ht="12.75" hidden="false" customHeight="true" outlineLevel="0" collapsed="false">
      <c r="L556" s="7" t="n">
        <v>554</v>
      </c>
      <c r="M556" s="7" t="s">
        <v>1407</v>
      </c>
      <c r="N556" s="7" t="s">
        <v>832</v>
      </c>
      <c r="O556" s="7" t="s">
        <v>833</v>
      </c>
      <c r="P556" s="7" t="n">
        <v>1200</v>
      </c>
      <c r="Q556" s="93" t="n">
        <f aca="false">P556/100</f>
        <v>12</v>
      </c>
      <c r="R556" s="7" t="n">
        <v>40</v>
      </c>
      <c r="S556" s="7" t="n">
        <v>0</v>
      </c>
      <c r="T556" s="7" t="n">
        <v>0</v>
      </c>
      <c r="U556" s="7" t="n">
        <v>0</v>
      </c>
      <c r="V556" s="7" t="n">
        <v>0</v>
      </c>
      <c r="W556" s="7" t="n">
        <v>0</v>
      </c>
      <c r="X556" s="7" t="n">
        <v>3</v>
      </c>
      <c r="Y556" s="7" t="s">
        <v>834</v>
      </c>
      <c r="Z556" s="7" t="s">
        <v>835</v>
      </c>
      <c r="AA556" s="7" t="s">
        <v>836</v>
      </c>
      <c r="AB556" s="7" t="s">
        <v>837</v>
      </c>
      <c r="AC556" s="7" t="n">
        <v>0</v>
      </c>
      <c r="AD556" s="7" t="s">
        <v>838</v>
      </c>
      <c r="AE556" s="7" t="s">
        <v>836</v>
      </c>
    </row>
    <row r="557" customFormat="false" ht="12.75" hidden="false" customHeight="true" outlineLevel="0" collapsed="false">
      <c r="L557" s="7" t="n">
        <v>555</v>
      </c>
      <c r="M557" s="7" t="s">
        <v>1408</v>
      </c>
      <c r="N557" s="7" t="s">
        <v>832</v>
      </c>
      <c r="O557" s="7" t="s">
        <v>833</v>
      </c>
      <c r="P557" s="7" t="n">
        <v>950</v>
      </c>
      <c r="Q557" s="93" t="n">
        <f aca="false">P557/100</f>
        <v>9.5</v>
      </c>
      <c r="R557" s="7" t="n">
        <v>42</v>
      </c>
      <c r="S557" s="7" t="n">
        <v>0</v>
      </c>
      <c r="T557" s="7" t="n">
        <v>0</v>
      </c>
      <c r="U557" s="7" t="n">
        <v>0</v>
      </c>
      <c r="V557" s="7" t="n">
        <v>0</v>
      </c>
      <c r="W557" s="7" t="n">
        <v>0</v>
      </c>
      <c r="X557" s="7" t="n">
        <v>3</v>
      </c>
      <c r="Y557" s="7" t="s">
        <v>834</v>
      </c>
      <c r="Z557" s="7" t="s">
        <v>835</v>
      </c>
      <c r="AA557" s="7" t="s">
        <v>836</v>
      </c>
      <c r="AB557" s="7" t="s">
        <v>837</v>
      </c>
      <c r="AC557" s="7" t="n">
        <v>0</v>
      </c>
      <c r="AD557" s="7" t="s">
        <v>838</v>
      </c>
      <c r="AE557" s="7" t="s">
        <v>836</v>
      </c>
    </row>
    <row r="558" customFormat="false" ht="12.75" hidden="false" customHeight="true" outlineLevel="0" collapsed="false">
      <c r="L558" s="7" t="n">
        <v>556</v>
      </c>
      <c r="M558" s="7" t="s">
        <v>1409</v>
      </c>
      <c r="N558" s="7" t="s">
        <v>832</v>
      </c>
      <c r="O558" s="7" t="s">
        <v>833</v>
      </c>
      <c r="P558" s="7" t="n">
        <v>1280</v>
      </c>
      <c r="Q558" s="93" t="n">
        <f aca="false">P558/100</f>
        <v>12.8</v>
      </c>
      <c r="R558" s="7" t="n">
        <v>42</v>
      </c>
      <c r="S558" s="7" t="n">
        <v>0</v>
      </c>
      <c r="T558" s="7" t="n">
        <v>0</v>
      </c>
      <c r="U558" s="7" t="n">
        <v>0</v>
      </c>
      <c r="V558" s="7" t="n">
        <v>0</v>
      </c>
      <c r="W558" s="7" t="n">
        <v>0</v>
      </c>
      <c r="X558" s="7" t="n">
        <v>3</v>
      </c>
      <c r="Y558" s="7" t="s">
        <v>834</v>
      </c>
      <c r="Z558" s="7" t="s">
        <v>835</v>
      </c>
      <c r="AA558" s="7" t="s">
        <v>836</v>
      </c>
      <c r="AB558" s="7" t="s">
        <v>837</v>
      </c>
      <c r="AC558" s="7" t="n">
        <v>0</v>
      </c>
      <c r="AD558" s="7" t="s">
        <v>838</v>
      </c>
      <c r="AE558" s="7" t="s">
        <v>836</v>
      </c>
    </row>
    <row r="559" customFormat="false" ht="12.75" hidden="false" customHeight="true" outlineLevel="0" collapsed="false">
      <c r="L559" s="7" t="n">
        <v>557</v>
      </c>
      <c r="M559" s="7" t="s">
        <v>1410</v>
      </c>
      <c r="N559" s="7" t="s">
        <v>832</v>
      </c>
      <c r="O559" s="7" t="s">
        <v>833</v>
      </c>
      <c r="P559" s="7" t="n">
        <v>1270</v>
      </c>
      <c r="Q559" s="93" t="n">
        <f aca="false">P559/100</f>
        <v>12.7</v>
      </c>
      <c r="R559" s="7" t="n">
        <v>42</v>
      </c>
      <c r="S559" s="7" t="n">
        <v>0</v>
      </c>
      <c r="T559" s="7" t="n">
        <v>0</v>
      </c>
      <c r="U559" s="7" t="n">
        <v>0</v>
      </c>
      <c r="V559" s="7" t="n">
        <v>0</v>
      </c>
      <c r="W559" s="7" t="n">
        <v>0</v>
      </c>
      <c r="X559" s="7" t="n">
        <v>3</v>
      </c>
      <c r="Y559" s="7" t="s">
        <v>834</v>
      </c>
      <c r="Z559" s="7" t="s">
        <v>835</v>
      </c>
      <c r="AA559" s="7" t="s">
        <v>836</v>
      </c>
      <c r="AB559" s="7" t="s">
        <v>837</v>
      </c>
      <c r="AC559" s="7" t="n">
        <v>0</v>
      </c>
      <c r="AD559" s="7" t="s">
        <v>838</v>
      </c>
      <c r="AE559" s="7" t="s">
        <v>836</v>
      </c>
    </row>
    <row r="560" customFormat="false" ht="12.75" hidden="false" customHeight="true" outlineLevel="0" collapsed="false">
      <c r="L560" s="7" t="n">
        <v>558</v>
      </c>
      <c r="M560" s="7" t="s">
        <v>1411</v>
      </c>
      <c r="N560" s="7" t="s">
        <v>832</v>
      </c>
      <c r="O560" s="7" t="s">
        <v>833</v>
      </c>
      <c r="P560" s="7" t="n">
        <v>1580</v>
      </c>
      <c r="Q560" s="93" t="n">
        <f aca="false">P560/100</f>
        <v>15.8</v>
      </c>
      <c r="R560" s="7" t="n">
        <v>42</v>
      </c>
      <c r="S560" s="7" t="n">
        <v>0</v>
      </c>
      <c r="T560" s="7" t="n">
        <v>0</v>
      </c>
      <c r="U560" s="7" t="n">
        <v>0</v>
      </c>
      <c r="V560" s="7" t="n">
        <v>0</v>
      </c>
      <c r="W560" s="7" t="n">
        <v>0</v>
      </c>
      <c r="X560" s="7" t="n">
        <v>3</v>
      </c>
      <c r="Y560" s="7" t="s">
        <v>834</v>
      </c>
      <c r="Z560" s="7" t="s">
        <v>835</v>
      </c>
      <c r="AA560" s="7" t="s">
        <v>836</v>
      </c>
      <c r="AB560" s="7" t="s">
        <v>837</v>
      </c>
      <c r="AC560" s="7" t="n">
        <v>0</v>
      </c>
      <c r="AD560" s="7" t="s">
        <v>838</v>
      </c>
      <c r="AE560" s="7" t="s">
        <v>836</v>
      </c>
    </row>
    <row r="561" customFormat="false" ht="12.75" hidden="false" customHeight="true" outlineLevel="0" collapsed="false">
      <c r="L561" s="7" t="n">
        <v>559</v>
      </c>
      <c r="M561" s="7" t="s">
        <v>1412</v>
      </c>
      <c r="N561" s="7" t="s">
        <v>832</v>
      </c>
      <c r="O561" s="7" t="s">
        <v>833</v>
      </c>
      <c r="P561" s="7" t="n">
        <v>1330</v>
      </c>
      <c r="Q561" s="93" t="n">
        <f aca="false">P561/100</f>
        <v>13.3</v>
      </c>
      <c r="R561" s="7" t="n">
        <v>42</v>
      </c>
      <c r="S561" s="7" t="n">
        <v>0</v>
      </c>
      <c r="T561" s="7" t="n">
        <v>0</v>
      </c>
      <c r="U561" s="7" t="n">
        <v>0</v>
      </c>
      <c r="V561" s="7" t="n">
        <v>0</v>
      </c>
      <c r="W561" s="7" t="n">
        <v>0</v>
      </c>
      <c r="X561" s="7" t="n">
        <v>3</v>
      </c>
      <c r="Y561" s="7" t="s">
        <v>834</v>
      </c>
      <c r="Z561" s="7" t="s">
        <v>835</v>
      </c>
      <c r="AA561" s="7" t="s">
        <v>836</v>
      </c>
      <c r="AB561" s="7" t="s">
        <v>837</v>
      </c>
      <c r="AC561" s="7" t="n">
        <v>0</v>
      </c>
      <c r="AD561" s="7" t="s">
        <v>838</v>
      </c>
      <c r="AE561" s="7" t="s">
        <v>836</v>
      </c>
    </row>
    <row r="562" customFormat="false" ht="12.75" hidden="false" customHeight="true" outlineLevel="0" collapsed="false">
      <c r="L562" s="7" t="n">
        <v>560</v>
      </c>
      <c r="M562" s="7" t="s">
        <v>1413</v>
      </c>
      <c r="N562" s="7" t="s">
        <v>832</v>
      </c>
      <c r="O562" s="7" t="s">
        <v>833</v>
      </c>
      <c r="P562" s="7" t="n">
        <v>1660</v>
      </c>
      <c r="Q562" s="93" t="n">
        <f aca="false">P562/100</f>
        <v>16.6</v>
      </c>
      <c r="R562" s="7" t="n">
        <v>42</v>
      </c>
      <c r="S562" s="7" t="n">
        <v>0</v>
      </c>
      <c r="T562" s="7" t="n">
        <v>0</v>
      </c>
      <c r="U562" s="7" t="n">
        <v>0</v>
      </c>
      <c r="V562" s="7" t="n">
        <v>0</v>
      </c>
      <c r="W562" s="7" t="n">
        <v>0</v>
      </c>
      <c r="X562" s="7" t="n">
        <v>3</v>
      </c>
      <c r="Y562" s="7" t="s">
        <v>834</v>
      </c>
      <c r="Z562" s="7" t="s">
        <v>835</v>
      </c>
      <c r="AA562" s="7" t="s">
        <v>836</v>
      </c>
      <c r="AB562" s="7" t="s">
        <v>837</v>
      </c>
      <c r="AC562" s="7" t="n">
        <v>0</v>
      </c>
      <c r="AD562" s="7" t="s">
        <v>838</v>
      </c>
      <c r="AE562" s="7" t="s">
        <v>836</v>
      </c>
    </row>
    <row r="563" customFormat="false" ht="12.75" hidden="false" customHeight="true" outlineLevel="0" collapsed="false">
      <c r="L563" s="7" t="n">
        <v>561</v>
      </c>
      <c r="M563" s="7" t="s">
        <v>1414</v>
      </c>
      <c r="N563" s="7" t="s">
        <v>832</v>
      </c>
      <c r="O563" s="7" t="s">
        <v>833</v>
      </c>
      <c r="P563" s="7" t="n">
        <v>1300</v>
      </c>
      <c r="Q563" s="93" t="n">
        <f aca="false">P563/100</f>
        <v>13</v>
      </c>
      <c r="R563" s="7" t="n">
        <v>42</v>
      </c>
      <c r="S563" s="7" t="n">
        <v>0</v>
      </c>
      <c r="T563" s="7" t="n">
        <v>0</v>
      </c>
      <c r="U563" s="7" t="n">
        <v>0</v>
      </c>
      <c r="V563" s="7" t="n">
        <v>0</v>
      </c>
      <c r="W563" s="7" t="n">
        <v>0</v>
      </c>
      <c r="X563" s="7" t="n">
        <v>3</v>
      </c>
      <c r="Y563" s="7" t="s">
        <v>834</v>
      </c>
      <c r="Z563" s="7" t="s">
        <v>835</v>
      </c>
      <c r="AA563" s="7" t="s">
        <v>836</v>
      </c>
      <c r="AB563" s="7" t="s">
        <v>837</v>
      </c>
      <c r="AC563" s="7" t="n">
        <v>0</v>
      </c>
      <c r="AD563" s="7" t="s">
        <v>838</v>
      </c>
      <c r="AE563" s="7" t="s">
        <v>836</v>
      </c>
    </row>
    <row r="564" customFormat="false" ht="12.75" hidden="false" customHeight="true" outlineLevel="0" collapsed="false">
      <c r="L564" s="7" t="n">
        <v>562</v>
      </c>
      <c r="M564" s="7" t="s">
        <v>1415</v>
      </c>
      <c r="N564" s="7" t="s">
        <v>832</v>
      </c>
      <c r="O564" s="7" t="s">
        <v>833</v>
      </c>
      <c r="P564" s="7" t="n">
        <v>1080</v>
      </c>
      <c r="Q564" s="93" t="n">
        <f aca="false">P564/100</f>
        <v>10.8</v>
      </c>
      <c r="R564" s="7" t="n">
        <v>42</v>
      </c>
      <c r="S564" s="7" t="n">
        <v>0</v>
      </c>
      <c r="T564" s="7" t="n">
        <v>0</v>
      </c>
      <c r="U564" s="7" t="n">
        <v>0</v>
      </c>
      <c r="V564" s="7" t="n">
        <v>0</v>
      </c>
      <c r="W564" s="7" t="n">
        <v>0</v>
      </c>
      <c r="X564" s="7" t="n">
        <v>3</v>
      </c>
      <c r="Y564" s="7" t="s">
        <v>834</v>
      </c>
      <c r="Z564" s="7" t="s">
        <v>835</v>
      </c>
      <c r="AA564" s="7" t="s">
        <v>836</v>
      </c>
      <c r="AB564" s="7" t="s">
        <v>837</v>
      </c>
      <c r="AC564" s="7" t="n">
        <v>0</v>
      </c>
      <c r="AD564" s="7" t="s">
        <v>838</v>
      </c>
      <c r="AE564" s="7" t="s">
        <v>836</v>
      </c>
    </row>
    <row r="565" customFormat="false" ht="12.75" hidden="false" customHeight="true" outlineLevel="0" collapsed="false">
      <c r="L565" s="7" t="n">
        <v>563</v>
      </c>
      <c r="M565" s="7" t="s">
        <v>1416</v>
      </c>
      <c r="N565" s="7" t="s">
        <v>832</v>
      </c>
      <c r="O565" s="7" t="s">
        <v>833</v>
      </c>
      <c r="P565" s="7" t="n">
        <v>2380</v>
      </c>
      <c r="Q565" s="93" t="n">
        <f aca="false">P565/100</f>
        <v>23.8</v>
      </c>
      <c r="R565" s="7" t="n">
        <v>42</v>
      </c>
      <c r="S565" s="7" t="n">
        <v>0</v>
      </c>
      <c r="T565" s="7" t="n">
        <v>0</v>
      </c>
      <c r="U565" s="7" t="n">
        <v>0</v>
      </c>
      <c r="V565" s="7" t="n">
        <v>0</v>
      </c>
      <c r="W565" s="7" t="n">
        <v>0</v>
      </c>
      <c r="X565" s="7" t="n">
        <v>3</v>
      </c>
      <c r="Y565" s="7" t="s">
        <v>834</v>
      </c>
      <c r="Z565" s="7" t="s">
        <v>835</v>
      </c>
      <c r="AA565" s="7" t="s">
        <v>836</v>
      </c>
      <c r="AB565" s="7" t="s">
        <v>837</v>
      </c>
      <c r="AC565" s="7" t="n">
        <v>0</v>
      </c>
      <c r="AD565" s="7" t="s">
        <v>838</v>
      </c>
      <c r="AE565" s="7" t="s">
        <v>836</v>
      </c>
    </row>
    <row r="566" customFormat="false" ht="12.75" hidden="false" customHeight="true" outlineLevel="0" collapsed="false">
      <c r="L566" s="7" t="n">
        <v>564</v>
      </c>
      <c r="M566" s="7" t="s">
        <v>1417</v>
      </c>
      <c r="N566" s="7" t="s">
        <v>832</v>
      </c>
      <c r="O566" s="7" t="s">
        <v>833</v>
      </c>
      <c r="P566" s="7" t="n">
        <v>3000</v>
      </c>
      <c r="Q566" s="93" t="n">
        <f aca="false">P566/100</f>
        <v>30</v>
      </c>
      <c r="R566" s="7" t="n">
        <v>42</v>
      </c>
      <c r="S566" s="7" t="n">
        <v>0</v>
      </c>
      <c r="T566" s="7" t="n">
        <v>0</v>
      </c>
      <c r="U566" s="7" t="n">
        <v>0</v>
      </c>
      <c r="V566" s="7" t="n">
        <v>0</v>
      </c>
      <c r="W566" s="7" t="n">
        <v>0</v>
      </c>
      <c r="X566" s="7" t="n">
        <v>3</v>
      </c>
      <c r="Y566" s="7" t="s">
        <v>834</v>
      </c>
      <c r="Z566" s="7" t="s">
        <v>835</v>
      </c>
      <c r="AA566" s="7" t="s">
        <v>836</v>
      </c>
      <c r="AB566" s="7" t="s">
        <v>837</v>
      </c>
      <c r="AC566" s="7" t="n">
        <v>0</v>
      </c>
      <c r="AD566" s="7" t="s">
        <v>838</v>
      </c>
      <c r="AE566" s="7" t="s">
        <v>836</v>
      </c>
    </row>
    <row r="567" customFormat="false" ht="12.75" hidden="false" customHeight="true" outlineLevel="0" collapsed="false">
      <c r="L567" s="7" t="n">
        <v>565</v>
      </c>
      <c r="M567" s="7" t="s">
        <v>1418</v>
      </c>
      <c r="N567" s="7" t="s">
        <v>832</v>
      </c>
      <c r="O567" s="7" t="s">
        <v>833</v>
      </c>
      <c r="P567" s="7" t="n">
        <v>1200</v>
      </c>
      <c r="Q567" s="93" t="n">
        <f aca="false">P567/100</f>
        <v>12</v>
      </c>
      <c r="R567" s="7" t="n">
        <v>42</v>
      </c>
      <c r="S567" s="7" t="n">
        <v>0</v>
      </c>
      <c r="T567" s="7" t="n">
        <v>0</v>
      </c>
      <c r="U567" s="7" t="n">
        <v>0</v>
      </c>
      <c r="V567" s="7" t="n">
        <v>0</v>
      </c>
      <c r="W567" s="7" t="n">
        <v>0</v>
      </c>
      <c r="X567" s="7" t="n">
        <v>3</v>
      </c>
      <c r="Y567" s="7" t="s">
        <v>834</v>
      </c>
      <c r="Z567" s="7" t="s">
        <v>835</v>
      </c>
      <c r="AA567" s="7" t="s">
        <v>836</v>
      </c>
      <c r="AB567" s="7" t="s">
        <v>837</v>
      </c>
      <c r="AC567" s="7" t="n">
        <v>0</v>
      </c>
      <c r="AD567" s="7" t="s">
        <v>838</v>
      </c>
      <c r="AE567" s="7" t="s">
        <v>836</v>
      </c>
    </row>
    <row r="568" customFormat="false" ht="12.75" hidden="false" customHeight="true" outlineLevel="0" collapsed="false">
      <c r="L568" s="7" t="n">
        <v>566</v>
      </c>
      <c r="M568" s="7" t="s">
        <v>1419</v>
      </c>
      <c r="N568" s="7" t="s">
        <v>832</v>
      </c>
      <c r="O568" s="7" t="s">
        <v>833</v>
      </c>
      <c r="P568" s="7" t="n">
        <v>1200</v>
      </c>
      <c r="Q568" s="93" t="n">
        <f aca="false">P568/100</f>
        <v>12</v>
      </c>
      <c r="R568" s="7" t="n">
        <v>42</v>
      </c>
      <c r="S568" s="7" t="n">
        <v>0</v>
      </c>
      <c r="T568" s="7" t="n">
        <v>0</v>
      </c>
      <c r="U568" s="7" t="n">
        <v>0</v>
      </c>
      <c r="V568" s="7" t="n">
        <v>0</v>
      </c>
      <c r="W568" s="7" t="n">
        <v>0</v>
      </c>
      <c r="X568" s="7" t="n">
        <v>3</v>
      </c>
      <c r="Y568" s="7" t="s">
        <v>834</v>
      </c>
      <c r="Z568" s="7" t="s">
        <v>835</v>
      </c>
      <c r="AA568" s="7" t="s">
        <v>836</v>
      </c>
      <c r="AB568" s="7" t="s">
        <v>837</v>
      </c>
      <c r="AC568" s="7" t="n">
        <v>0</v>
      </c>
      <c r="AD568" s="7" t="s">
        <v>838</v>
      </c>
      <c r="AE568" s="7" t="s">
        <v>836</v>
      </c>
    </row>
    <row r="569" customFormat="false" ht="12.75" hidden="false" customHeight="true" outlineLevel="0" collapsed="false">
      <c r="L569" s="7" t="n">
        <v>567</v>
      </c>
      <c r="M569" s="7" t="s">
        <v>1420</v>
      </c>
      <c r="N569" s="7" t="s">
        <v>832</v>
      </c>
      <c r="O569" s="7" t="s">
        <v>833</v>
      </c>
      <c r="P569" s="7" t="n">
        <v>1530</v>
      </c>
      <c r="Q569" s="93" t="n">
        <f aca="false">P569/100</f>
        <v>15.3</v>
      </c>
      <c r="R569" s="7" t="n">
        <v>42</v>
      </c>
      <c r="S569" s="7" t="n">
        <v>0</v>
      </c>
      <c r="T569" s="7" t="n">
        <v>0</v>
      </c>
      <c r="U569" s="7" t="n">
        <v>0</v>
      </c>
      <c r="V569" s="7" t="n">
        <v>0</v>
      </c>
      <c r="W569" s="7" t="n">
        <v>0</v>
      </c>
      <c r="X569" s="7" t="n">
        <v>3</v>
      </c>
      <c r="Y569" s="7" t="s">
        <v>834</v>
      </c>
      <c r="Z569" s="7" t="s">
        <v>835</v>
      </c>
      <c r="AA569" s="7" t="s">
        <v>836</v>
      </c>
      <c r="AB569" s="7" t="s">
        <v>837</v>
      </c>
      <c r="AC569" s="7" t="n">
        <v>0</v>
      </c>
      <c r="AD569" s="7" t="s">
        <v>838</v>
      </c>
      <c r="AE569" s="7" t="s">
        <v>836</v>
      </c>
    </row>
    <row r="570" customFormat="false" ht="12.75" hidden="false" customHeight="true" outlineLevel="0" collapsed="false">
      <c r="L570" s="7" t="n">
        <v>568</v>
      </c>
      <c r="M570" s="7" t="s">
        <v>1415</v>
      </c>
      <c r="N570" s="7" t="s">
        <v>832</v>
      </c>
      <c r="O570" s="7" t="s">
        <v>833</v>
      </c>
      <c r="P570" s="7" t="n">
        <v>1080</v>
      </c>
      <c r="Q570" s="93" t="n">
        <f aca="false">P570/100</f>
        <v>10.8</v>
      </c>
      <c r="R570" s="7" t="n">
        <v>42</v>
      </c>
      <c r="S570" s="7" t="n">
        <v>0</v>
      </c>
      <c r="T570" s="7" t="n">
        <v>0</v>
      </c>
      <c r="U570" s="7" t="n">
        <v>0</v>
      </c>
      <c r="V570" s="7" t="n">
        <v>0</v>
      </c>
      <c r="W570" s="7" t="n">
        <v>0</v>
      </c>
      <c r="X570" s="7" t="n">
        <v>3</v>
      </c>
      <c r="Y570" s="7" t="s">
        <v>834</v>
      </c>
      <c r="Z570" s="7" t="s">
        <v>835</v>
      </c>
      <c r="AA570" s="7" t="s">
        <v>836</v>
      </c>
      <c r="AB570" s="7" t="s">
        <v>837</v>
      </c>
      <c r="AC570" s="7" t="n">
        <v>0</v>
      </c>
      <c r="AD570" s="7" t="s">
        <v>838</v>
      </c>
      <c r="AE570" s="7" t="s">
        <v>836</v>
      </c>
    </row>
    <row r="571" customFormat="false" ht="12.75" hidden="false" customHeight="true" outlineLevel="0" collapsed="false">
      <c r="L571" s="7" t="n">
        <v>569</v>
      </c>
      <c r="M571" s="7" t="s">
        <v>1421</v>
      </c>
      <c r="N571" s="7" t="s">
        <v>832</v>
      </c>
      <c r="O571" s="7" t="s">
        <v>833</v>
      </c>
      <c r="P571" s="7" t="n">
        <v>2700</v>
      </c>
      <c r="Q571" s="93" t="n">
        <f aca="false">P571/100</f>
        <v>27</v>
      </c>
      <c r="R571" s="7" t="n">
        <v>42</v>
      </c>
      <c r="S571" s="7" t="n">
        <v>0</v>
      </c>
      <c r="T571" s="7" t="n">
        <v>0</v>
      </c>
      <c r="U571" s="7" t="n">
        <v>0</v>
      </c>
      <c r="V571" s="7" t="n">
        <v>0</v>
      </c>
      <c r="W571" s="7" t="n">
        <v>0</v>
      </c>
      <c r="X571" s="7" t="n">
        <v>3</v>
      </c>
      <c r="Y571" s="7" t="s">
        <v>834</v>
      </c>
      <c r="Z571" s="7" t="s">
        <v>835</v>
      </c>
      <c r="AA571" s="7" t="s">
        <v>836</v>
      </c>
      <c r="AB571" s="7" t="s">
        <v>837</v>
      </c>
      <c r="AC571" s="7" t="n">
        <v>0</v>
      </c>
      <c r="AD571" s="7" t="s">
        <v>838</v>
      </c>
      <c r="AE571" s="7" t="s">
        <v>836</v>
      </c>
    </row>
    <row r="572" customFormat="false" ht="12.75" hidden="false" customHeight="true" outlineLevel="0" collapsed="false">
      <c r="L572" s="7" t="n">
        <v>570</v>
      </c>
      <c r="M572" s="7" t="s">
        <v>1422</v>
      </c>
      <c r="N572" s="7" t="s">
        <v>832</v>
      </c>
      <c r="O572" s="7" t="s">
        <v>833</v>
      </c>
      <c r="P572" s="7" t="n">
        <v>1000</v>
      </c>
      <c r="Q572" s="93" t="n">
        <f aca="false">P572/100</f>
        <v>10</v>
      </c>
      <c r="R572" s="7" t="n">
        <v>0</v>
      </c>
      <c r="S572" s="7" t="n">
        <v>0</v>
      </c>
      <c r="T572" s="7" t="n">
        <v>0</v>
      </c>
      <c r="U572" s="7" t="n">
        <v>0</v>
      </c>
      <c r="V572" s="7" t="n">
        <v>0</v>
      </c>
      <c r="W572" s="7" t="n">
        <v>0</v>
      </c>
      <c r="X572" s="7" t="n">
        <v>0</v>
      </c>
      <c r="Y572" s="7" t="s">
        <v>834</v>
      </c>
      <c r="Z572" s="7" t="s">
        <v>835</v>
      </c>
      <c r="AA572" s="7" t="s">
        <v>836</v>
      </c>
      <c r="AB572" s="7" t="s">
        <v>837</v>
      </c>
      <c r="AC572" s="7" t="n">
        <v>0</v>
      </c>
      <c r="AD572" s="7" t="s">
        <v>838</v>
      </c>
      <c r="AE572" s="7" t="s">
        <v>836</v>
      </c>
    </row>
    <row r="573" customFormat="false" ht="12.75" hidden="false" customHeight="true" outlineLevel="0" collapsed="false">
      <c r="L573" s="7" t="n">
        <v>571</v>
      </c>
      <c r="M573" s="7" t="s">
        <v>1423</v>
      </c>
      <c r="N573" s="7" t="s">
        <v>832</v>
      </c>
      <c r="O573" s="7" t="s">
        <v>833</v>
      </c>
      <c r="P573" s="7" t="n">
        <v>1300</v>
      </c>
      <c r="Q573" s="93" t="n">
        <f aca="false">P573/100</f>
        <v>13</v>
      </c>
      <c r="R573" s="7" t="n">
        <v>0</v>
      </c>
      <c r="S573" s="7" t="n">
        <v>0</v>
      </c>
      <c r="T573" s="7" t="n">
        <v>0</v>
      </c>
      <c r="U573" s="7" t="n">
        <v>0</v>
      </c>
      <c r="V573" s="7" t="n">
        <v>0</v>
      </c>
      <c r="W573" s="7" t="n">
        <v>0</v>
      </c>
      <c r="X573" s="7" t="n">
        <v>0</v>
      </c>
      <c r="Y573" s="7" t="s">
        <v>834</v>
      </c>
      <c r="Z573" s="7" t="s">
        <v>835</v>
      </c>
      <c r="AA573" s="7" t="s">
        <v>836</v>
      </c>
      <c r="AB573" s="7" t="s">
        <v>837</v>
      </c>
      <c r="AC573" s="7" t="n">
        <v>0</v>
      </c>
      <c r="AD573" s="7" t="s">
        <v>838</v>
      </c>
      <c r="AE573" s="7" t="s">
        <v>836</v>
      </c>
    </row>
    <row r="574" customFormat="false" ht="12.75" hidden="false" customHeight="true" outlineLevel="0" collapsed="false">
      <c r="L574" s="7" t="n">
        <v>572</v>
      </c>
      <c r="M574" s="7" t="s">
        <v>1424</v>
      </c>
      <c r="N574" s="7" t="s">
        <v>832</v>
      </c>
      <c r="O574" s="7" t="s">
        <v>833</v>
      </c>
      <c r="P574" s="7" t="n">
        <v>100</v>
      </c>
      <c r="Q574" s="93" t="n">
        <f aca="false">P574/100</f>
        <v>1</v>
      </c>
      <c r="R574" s="7" t="n">
        <v>0</v>
      </c>
      <c r="S574" s="7" t="n">
        <v>0</v>
      </c>
      <c r="T574" s="7" t="n">
        <v>0</v>
      </c>
      <c r="U574" s="7" t="n">
        <v>0</v>
      </c>
      <c r="V574" s="7" t="n">
        <v>0</v>
      </c>
      <c r="W574" s="7" t="n">
        <v>0</v>
      </c>
      <c r="X574" s="7" t="n">
        <v>0</v>
      </c>
      <c r="Y574" s="7" t="s">
        <v>834</v>
      </c>
      <c r="Z574" s="7" t="s">
        <v>835</v>
      </c>
      <c r="AA574" s="7" t="s">
        <v>836</v>
      </c>
      <c r="AB574" s="7" t="s">
        <v>837</v>
      </c>
      <c r="AC574" s="7" t="n">
        <v>0</v>
      </c>
      <c r="AD574" s="7" t="s">
        <v>838</v>
      </c>
      <c r="AE574" s="7" t="s">
        <v>836</v>
      </c>
    </row>
    <row r="575" customFormat="false" ht="12.75" hidden="false" customHeight="true" outlineLevel="0" collapsed="false">
      <c r="L575" s="7" t="n">
        <v>573</v>
      </c>
      <c r="M575" s="7" t="s">
        <v>1425</v>
      </c>
      <c r="N575" s="7" t="s">
        <v>832</v>
      </c>
      <c r="O575" s="7" t="s">
        <v>833</v>
      </c>
      <c r="P575" s="7" t="n">
        <v>50</v>
      </c>
      <c r="Q575" s="93" t="n">
        <f aca="false">P575/100</f>
        <v>0.5</v>
      </c>
      <c r="R575" s="7" t="n">
        <v>0</v>
      </c>
      <c r="S575" s="7" t="n">
        <v>0</v>
      </c>
      <c r="T575" s="7" t="n">
        <v>0</v>
      </c>
      <c r="U575" s="7" t="n">
        <v>0</v>
      </c>
      <c r="V575" s="7" t="n">
        <v>0</v>
      </c>
      <c r="W575" s="7" t="n">
        <v>0</v>
      </c>
      <c r="X575" s="7" t="n">
        <v>0</v>
      </c>
      <c r="Y575" s="7" t="s">
        <v>834</v>
      </c>
      <c r="Z575" s="7" t="s">
        <v>835</v>
      </c>
      <c r="AA575" s="7" t="s">
        <v>836</v>
      </c>
      <c r="AB575" s="7" t="s">
        <v>837</v>
      </c>
      <c r="AC575" s="7" t="n">
        <v>0</v>
      </c>
      <c r="AD575" s="7" t="s">
        <v>838</v>
      </c>
      <c r="AE575" s="7" t="s">
        <v>836</v>
      </c>
    </row>
    <row r="576" customFormat="false" ht="12.75" hidden="false" customHeight="true" outlineLevel="0" collapsed="false">
      <c r="L576" s="7" t="n">
        <v>574</v>
      </c>
      <c r="M576" s="7" t="s">
        <v>1426</v>
      </c>
      <c r="N576" s="7" t="s">
        <v>832</v>
      </c>
      <c r="O576" s="7" t="s">
        <v>833</v>
      </c>
      <c r="P576" s="7" t="n">
        <v>2000</v>
      </c>
      <c r="Q576" s="93" t="n">
        <f aca="false">P576/100</f>
        <v>20</v>
      </c>
      <c r="R576" s="7" t="n">
        <v>0</v>
      </c>
      <c r="S576" s="7" t="n">
        <v>0</v>
      </c>
      <c r="T576" s="7" t="n">
        <v>0</v>
      </c>
      <c r="U576" s="7" t="n">
        <v>0</v>
      </c>
      <c r="V576" s="7" t="n">
        <v>0</v>
      </c>
      <c r="W576" s="7" t="n">
        <v>0</v>
      </c>
      <c r="X576" s="7" t="n">
        <v>0</v>
      </c>
      <c r="Y576" s="7" t="s">
        <v>834</v>
      </c>
      <c r="Z576" s="7" t="s">
        <v>835</v>
      </c>
      <c r="AA576" s="7" t="s">
        <v>836</v>
      </c>
      <c r="AB576" s="7" t="s">
        <v>837</v>
      </c>
      <c r="AC576" s="7" t="n">
        <v>0</v>
      </c>
      <c r="AD576" s="7" t="s">
        <v>838</v>
      </c>
      <c r="AE576" s="7" t="s">
        <v>836</v>
      </c>
    </row>
    <row r="577" customFormat="false" ht="12.75" hidden="false" customHeight="true" outlineLevel="0" collapsed="false">
      <c r="L577" s="7" t="n">
        <v>575</v>
      </c>
      <c r="M577" s="7" t="s">
        <v>1427</v>
      </c>
      <c r="N577" s="7" t="s">
        <v>832</v>
      </c>
      <c r="O577" s="7" t="s">
        <v>833</v>
      </c>
      <c r="P577" s="7" t="n">
        <v>2300</v>
      </c>
      <c r="Q577" s="93" t="n">
        <f aca="false">P577/100</f>
        <v>23</v>
      </c>
      <c r="R577" s="7" t="n">
        <v>0</v>
      </c>
      <c r="S577" s="7" t="n">
        <v>0</v>
      </c>
      <c r="T577" s="7" t="n">
        <v>0</v>
      </c>
      <c r="U577" s="7" t="n">
        <v>0</v>
      </c>
      <c r="V577" s="7" t="n">
        <v>0</v>
      </c>
      <c r="W577" s="7" t="n">
        <v>0</v>
      </c>
      <c r="X577" s="7" t="n">
        <v>0</v>
      </c>
      <c r="Y577" s="7" t="s">
        <v>834</v>
      </c>
      <c r="Z577" s="7" t="s">
        <v>835</v>
      </c>
      <c r="AA577" s="7" t="s">
        <v>836</v>
      </c>
      <c r="AB577" s="7" t="s">
        <v>837</v>
      </c>
      <c r="AC577" s="7" t="n">
        <v>0</v>
      </c>
      <c r="AD577" s="7" t="s">
        <v>838</v>
      </c>
      <c r="AE577" s="7" t="s">
        <v>836</v>
      </c>
    </row>
    <row r="578" customFormat="false" ht="12.75" hidden="false" customHeight="true" outlineLevel="0" collapsed="false">
      <c r="L578" s="7" t="n">
        <v>576</v>
      </c>
      <c r="M578" s="7" t="s">
        <v>1428</v>
      </c>
      <c r="N578" s="7" t="s">
        <v>832</v>
      </c>
      <c r="O578" s="7" t="s">
        <v>862</v>
      </c>
      <c r="P578" s="7" t="n">
        <v>170</v>
      </c>
      <c r="Q578" s="93" t="n">
        <f aca="false">P578/100</f>
        <v>1.7</v>
      </c>
      <c r="R578" s="7" t="n">
        <v>0</v>
      </c>
      <c r="S578" s="7" t="n">
        <v>0</v>
      </c>
      <c r="T578" s="7" t="n">
        <v>0</v>
      </c>
      <c r="U578" s="7" t="n">
        <v>0</v>
      </c>
      <c r="V578" s="7" t="n">
        <v>0</v>
      </c>
      <c r="W578" s="7" t="n">
        <v>0</v>
      </c>
      <c r="X578" s="7" t="n">
        <v>0</v>
      </c>
      <c r="Y578" s="7" t="s">
        <v>834</v>
      </c>
      <c r="Z578" s="7" t="s">
        <v>835</v>
      </c>
      <c r="AA578" s="7" t="s">
        <v>836</v>
      </c>
      <c r="AB578" s="7" t="s">
        <v>837</v>
      </c>
      <c r="AC578" s="7" t="n">
        <v>0</v>
      </c>
      <c r="AD578" s="7" t="s">
        <v>838</v>
      </c>
      <c r="AE578" s="7" t="s">
        <v>836</v>
      </c>
    </row>
    <row r="579" customFormat="false" ht="12.75" hidden="false" customHeight="true" outlineLevel="0" collapsed="false">
      <c r="L579" s="7" t="n">
        <v>577</v>
      </c>
      <c r="M579" s="7" t="s">
        <v>1429</v>
      </c>
      <c r="N579" s="7" t="s">
        <v>832</v>
      </c>
      <c r="O579" s="7" t="s">
        <v>833</v>
      </c>
      <c r="P579" s="7" t="n">
        <v>2750</v>
      </c>
      <c r="Q579" s="93" t="n">
        <f aca="false">P579/100</f>
        <v>27.5</v>
      </c>
      <c r="R579" s="7" t="n">
        <v>0</v>
      </c>
      <c r="S579" s="7" t="n">
        <v>0</v>
      </c>
      <c r="T579" s="7" t="n">
        <v>0</v>
      </c>
      <c r="U579" s="7" t="n">
        <v>0</v>
      </c>
      <c r="V579" s="7" t="n">
        <v>0</v>
      </c>
      <c r="W579" s="7" t="n">
        <v>0</v>
      </c>
      <c r="X579" s="7" t="n">
        <v>0</v>
      </c>
      <c r="Y579" s="7" t="s">
        <v>834</v>
      </c>
      <c r="Z579" s="7" t="s">
        <v>835</v>
      </c>
      <c r="AA579" s="7" t="s">
        <v>836</v>
      </c>
      <c r="AB579" s="7" t="s">
        <v>837</v>
      </c>
      <c r="AC579" s="7" t="n">
        <v>0</v>
      </c>
      <c r="AD579" s="7" t="s">
        <v>838</v>
      </c>
      <c r="AE579" s="7" t="s">
        <v>836</v>
      </c>
    </row>
    <row r="580" customFormat="false" ht="12.75" hidden="false" customHeight="true" outlineLevel="0" collapsed="false">
      <c r="L580" s="7" t="n">
        <v>578</v>
      </c>
      <c r="M580" s="7" t="s">
        <v>1430</v>
      </c>
      <c r="N580" s="7" t="s">
        <v>832</v>
      </c>
      <c r="O580" s="7" t="s">
        <v>833</v>
      </c>
      <c r="P580" s="7" t="n">
        <v>2650</v>
      </c>
      <c r="Q580" s="93" t="n">
        <f aca="false">P580/100</f>
        <v>26.5</v>
      </c>
      <c r="R580" s="7" t="n">
        <v>0</v>
      </c>
      <c r="S580" s="7" t="n">
        <v>0</v>
      </c>
      <c r="T580" s="7" t="n">
        <v>0</v>
      </c>
      <c r="U580" s="7" t="n">
        <v>0</v>
      </c>
      <c r="V580" s="7" t="n">
        <v>0</v>
      </c>
      <c r="W580" s="7" t="n">
        <v>0</v>
      </c>
      <c r="X580" s="7" t="n">
        <v>0</v>
      </c>
      <c r="Y580" s="7" t="s">
        <v>834</v>
      </c>
      <c r="Z580" s="7" t="s">
        <v>835</v>
      </c>
      <c r="AA580" s="7" t="s">
        <v>836</v>
      </c>
      <c r="AB580" s="7" t="s">
        <v>837</v>
      </c>
      <c r="AC580" s="7" t="n">
        <v>0</v>
      </c>
      <c r="AD580" s="7" t="s">
        <v>838</v>
      </c>
      <c r="AE580" s="7" t="s">
        <v>836</v>
      </c>
    </row>
    <row r="581" customFormat="false" ht="12.75" hidden="false" customHeight="true" outlineLevel="0" collapsed="false">
      <c r="L581" s="7" t="n">
        <v>579</v>
      </c>
      <c r="M581" s="7" t="s">
        <v>832</v>
      </c>
      <c r="N581" s="7" t="s">
        <v>832</v>
      </c>
      <c r="O581" s="7" t="s">
        <v>833</v>
      </c>
      <c r="P581" s="7" t="n">
        <v>0</v>
      </c>
      <c r="Q581" s="93" t="n">
        <f aca="false">P581/100</f>
        <v>0</v>
      </c>
      <c r="R581" s="7" t="n">
        <v>0</v>
      </c>
      <c r="S581" s="7" t="n">
        <v>0</v>
      </c>
      <c r="T581" s="7" t="n">
        <v>0</v>
      </c>
      <c r="U581" s="7" t="n">
        <v>0</v>
      </c>
      <c r="V581" s="7" t="n">
        <v>0</v>
      </c>
      <c r="W581" s="7" t="n">
        <v>0</v>
      </c>
      <c r="X581" s="7" t="n">
        <v>0</v>
      </c>
      <c r="Y581" s="7" t="s">
        <v>834</v>
      </c>
      <c r="Z581" s="7" t="s">
        <v>835</v>
      </c>
      <c r="AA581" s="7" t="s">
        <v>836</v>
      </c>
      <c r="AB581" s="7" t="s">
        <v>837</v>
      </c>
      <c r="AC581" s="7" t="n">
        <v>0</v>
      </c>
      <c r="AD581" s="7" t="s">
        <v>838</v>
      </c>
      <c r="AE581" s="7" t="s">
        <v>836</v>
      </c>
    </row>
    <row r="582" customFormat="false" ht="12.75" hidden="false" customHeight="true" outlineLevel="0" collapsed="false">
      <c r="L582" s="7" t="n">
        <v>580</v>
      </c>
      <c r="M582" s="7" t="s">
        <v>832</v>
      </c>
      <c r="N582" s="7" t="s">
        <v>832</v>
      </c>
      <c r="O582" s="7" t="s">
        <v>833</v>
      </c>
      <c r="P582" s="7" t="n">
        <v>0</v>
      </c>
      <c r="Q582" s="93" t="n">
        <f aca="false">P582/100</f>
        <v>0</v>
      </c>
      <c r="R582" s="7" t="n">
        <v>0</v>
      </c>
      <c r="S582" s="7" t="n">
        <v>0</v>
      </c>
      <c r="T582" s="7" t="n">
        <v>0</v>
      </c>
      <c r="U582" s="7" t="n">
        <v>0</v>
      </c>
      <c r="V582" s="7" t="n">
        <v>0</v>
      </c>
      <c r="W582" s="7" t="n">
        <v>0</v>
      </c>
      <c r="X582" s="7" t="n">
        <v>0</v>
      </c>
      <c r="Y582" s="7" t="s">
        <v>834</v>
      </c>
      <c r="Z582" s="7" t="s">
        <v>835</v>
      </c>
      <c r="AA582" s="7" t="s">
        <v>836</v>
      </c>
      <c r="AB582" s="7" t="s">
        <v>837</v>
      </c>
      <c r="AC582" s="7" t="n">
        <v>0</v>
      </c>
      <c r="AD582" s="7" t="s">
        <v>838</v>
      </c>
      <c r="AE582" s="7" t="s">
        <v>836</v>
      </c>
    </row>
    <row r="583" customFormat="false" ht="12.75" hidden="false" customHeight="true" outlineLevel="0" collapsed="false">
      <c r="L583" s="7" t="n">
        <v>581</v>
      </c>
      <c r="M583" s="7" t="s">
        <v>832</v>
      </c>
      <c r="N583" s="7" t="s">
        <v>832</v>
      </c>
      <c r="O583" s="7" t="s">
        <v>833</v>
      </c>
      <c r="P583" s="7" t="n">
        <v>0</v>
      </c>
      <c r="Q583" s="93" t="n">
        <f aca="false">P583/100</f>
        <v>0</v>
      </c>
      <c r="R583" s="7" t="n">
        <v>0</v>
      </c>
      <c r="S583" s="7" t="n">
        <v>0</v>
      </c>
      <c r="T583" s="7" t="n">
        <v>0</v>
      </c>
      <c r="U583" s="7" t="n">
        <v>0</v>
      </c>
      <c r="V583" s="7" t="n">
        <v>0</v>
      </c>
      <c r="W583" s="7" t="n">
        <v>0</v>
      </c>
      <c r="X583" s="7" t="n">
        <v>0</v>
      </c>
      <c r="Y583" s="7" t="s">
        <v>834</v>
      </c>
      <c r="Z583" s="7" t="s">
        <v>835</v>
      </c>
      <c r="AA583" s="7" t="s">
        <v>836</v>
      </c>
      <c r="AB583" s="7" t="s">
        <v>837</v>
      </c>
      <c r="AC583" s="7" t="n">
        <v>0</v>
      </c>
      <c r="AD583" s="7" t="s">
        <v>838</v>
      </c>
      <c r="AE583" s="7" t="s">
        <v>836</v>
      </c>
    </row>
    <row r="584" customFormat="false" ht="12.75" hidden="false" customHeight="true" outlineLevel="0" collapsed="false">
      <c r="L584" s="7" t="n">
        <v>582</v>
      </c>
      <c r="M584" s="7" t="s">
        <v>832</v>
      </c>
      <c r="N584" s="7" t="s">
        <v>832</v>
      </c>
      <c r="O584" s="7" t="s">
        <v>833</v>
      </c>
      <c r="P584" s="7" t="n">
        <v>0</v>
      </c>
      <c r="Q584" s="93" t="n">
        <f aca="false">P584/100</f>
        <v>0</v>
      </c>
      <c r="R584" s="7" t="n">
        <v>0</v>
      </c>
      <c r="S584" s="7" t="n">
        <v>0</v>
      </c>
      <c r="T584" s="7" t="n">
        <v>0</v>
      </c>
      <c r="U584" s="7" t="n">
        <v>0</v>
      </c>
      <c r="V584" s="7" t="n">
        <v>0</v>
      </c>
      <c r="W584" s="7" t="n">
        <v>0</v>
      </c>
      <c r="X584" s="7" t="n">
        <v>0</v>
      </c>
      <c r="Y584" s="7" t="s">
        <v>834</v>
      </c>
      <c r="Z584" s="7" t="s">
        <v>835</v>
      </c>
      <c r="AA584" s="7" t="s">
        <v>836</v>
      </c>
      <c r="AB584" s="7" t="s">
        <v>837</v>
      </c>
      <c r="AC584" s="7" t="n">
        <v>0</v>
      </c>
      <c r="AD584" s="7" t="s">
        <v>838</v>
      </c>
      <c r="AE584" s="7" t="s">
        <v>836</v>
      </c>
    </row>
    <row r="585" customFormat="false" ht="12.75" hidden="false" customHeight="true" outlineLevel="0" collapsed="false">
      <c r="L585" s="7" t="n">
        <v>583</v>
      </c>
      <c r="M585" s="7" t="s">
        <v>832</v>
      </c>
      <c r="N585" s="7" t="s">
        <v>832</v>
      </c>
      <c r="O585" s="7" t="s">
        <v>833</v>
      </c>
      <c r="P585" s="7" t="n">
        <v>0</v>
      </c>
      <c r="Q585" s="93" t="n">
        <f aca="false">P585/100</f>
        <v>0</v>
      </c>
      <c r="R585" s="7" t="n">
        <v>0</v>
      </c>
      <c r="S585" s="7" t="n">
        <v>0</v>
      </c>
      <c r="T585" s="7" t="n">
        <v>0</v>
      </c>
      <c r="U585" s="7" t="n">
        <v>0</v>
      </c>
      <c r="V585" s="7" t="n">
        <v>0</v>
      </c>
      <c r="W585" s="7" t="n">
        <v>0</v>
      </c>
      <c r="X585" s="7" t="n">
        <v>0</v>
      </c>
      <c r="Y585" s="7" t="s">
        <v>834</v>
      </c>
      <c r="Z585" s="7" t="s">
        <v>835</v>
      </c>
      <c r="AA585" s="7" t="s">
        <v>836</v>
      </c>
      <c r="AB585" s="7" t="s">
        <v>837</v>
      </c>
      <c r="AC585" s="7" t="n">
        <v>0</v>
      </c>
      <c r="AD585" s="7" t="s">
        <v>838</v>
      </c>
      <c r="AE585" s="7" t="s">
        <v>836</v>
      </c>
    </row>
    <row r="586" customFormat="false" ht="12.75" hidden="false" customHeight="true" outlineLevel="0" collapsed="false">
      <c r="L586" s="7" t="n">
        <v>584</v>
      </c>
      <c r="M586" s="7" t="s">
        <v>832</v>
      </c>
      <c r="N586" s="7" t="s">
        <v>832</v>
      </c>
      <c r="O586" s="7" t="s">
        <v>833</v>
      </c>
      <c r="P586" s="7" t="n">
        <v>0</v>
      </c>
      <c r="Q586" s="93" t="n">
        <f aca="false">P586/100</f>
        <v>0</v>
      </c>
      <c r="R586" s="7" t="n">
        <v>0</v>
      </c>
      <c r="S586" s="7" t="n">
        <v>0</v>
      </c>
      <c r="T586" s="7" t="n">
        <v>0</v>
      </c>
      <c r="U586" s="7" t="n">
        <v>0</v>
      </c>
      <c r="V586" s="7" t="n">
        <v>0</v>
      </c>
      <c r="W586" s="7" t="n">
        <v>0</v>
      </c>
      <c r="X586" s="7" t="n">
        <v>0</v>
      </c>
      <c r="Y586" s="7" t="s">
        <v>834</v>
      </c>
      <c r="Z586" s="7" t="s">
        <v>835</v>
      </c>
      <c r="AA586" s="7" t="s">
        <v>836</v>
      </c>
      <c r="AB586" s="7" t="s">
        <v>837</v>
      </c>
      <c r="AC586" s="7" t="n">
        <v>0</v>
      </c>
      <c r="AD586" s="7" t="s">
        <v>838</v>
      </c>
      <c r="AE586" s="7" t="s">
        <v>836</v>
      </c>
    </row>
    <row r="587" customFormat="false" ht="12.75" hidden="false" customHeight="true" outlineLevel="0" collapsed="false">
      <c r="L587" s="7" t="n">
        <v>585</v>
      </c>
      <c r="M587" s="7" t="s">
        <v>832</v>
      </c>
      <c r="N587" s="7" t="s">
        <v>832</v>
      </c>
      <c r="O587" s="7" t="s">
        <v>833</v>
      </c>
      <c r="P587" s="7" t="n">
        <v>0</v>
      </c>
      <c r="Q587" s="93" t="n">
        <f aca="false">P587/100</f>
        <v>0</v>
      </c>
      <c r="R587" s="7" t="n">
        <v>0</v>
      </c>
      <c r="S587" s="7" t="n">
        <v>0</v>
      </c>
      <c r="T587" s="7" t="n">
        <v>0</v>
      </c>
      <c r="U587" s="7" t="n">
        <v>0</v>
      </c>
      <c r="V587" s="7" t="n">
        <v>0</v>
      </c>
      <c r="W587" s="7" t="n">
        <v>0</v>
      </c>
      <c r="X587" s="7" t="n">
        <v>0</v>
      </c>
      <c r="Y587" s="7" t="s">
        <v>834</v>
      </c>
      <c r="Z587" s="7" t="s">
        <v>835</v>
      </c>
      <c r="AA587" s="7" t="s">
        <v>836</v>
      </c>
      <c r="AB587" s="7" t="s">
        <v>837</v>
      </c>
      <c r="AC587" s="7" t="n">
        <v>0</v>
      </c>
      <c r="AD587" s="7" t="s">
        <v>838</v>
      </c>
      <c r="AE587" s="7" t="s">
        <v>836</v>
      </c>
    </row>
    <row r="588" customFormat="false" ht="12.75" hidden="false" customHeight="true" outlineLevel="0" collapsed="false">
      <c r="L588" s="7" t="n">
        <v>586</v>
      </c>
      <c r="M588" s="7" t="s">
        <v>832</v>
      </c>
      <c r="N588" s="7" t="s">
        <v>832</v>
      </c>
      <c r="O588" s="7" t="s">
        <v>833</v>
      </c>
      <c r="P588" s="7" t="n">
        <v>0</v>
      </c>
      <c r="Q588" s="93" t="n">
        <f aca="false">P588/100</f>
        <v>0</v>
      </c>
      <c r="R588" s="7" t="n">
        <v>0</v>
      </c>
      <c r="S588" s="7" t="n">
        <v>0</v>
      </c>
      <c r="T588" s="7" t="n">
        <v>0</v>
      </c>
      <c r="U588" s="7" t="n">
        <v>0</v>
      </c>
      <c r="V588" s="7" t="n">
        <v>0</v>
      </c>
      <c r="W588" s="7" t="n">
        <v>0</v>
      </c>
      <c r="X588" s="7" t="n">
        <v>0</v>
      </c>
      <c r="Y588" s="7" t="s">
        <v>834</v>
      </c>
      <c r="Z588" s="7" t="s">
        <v>835</v>
      </c>
      <c r="AA588" s="7" t="s">
        <v>836</v>
      </c>
      <c r="AB588" s="7" t="s">
        <v>837</v>
      </c>
      <c r="AC588" s="7" t="n">
        <v>0</v>
      </c>
      <c r="AD588" s="7" t="s">
        <v>838</v>
      </c>
      <c r="AE588" s="7" t="s">
        <v>836</v>
      </c>
    </row>
    <row r="589" customFormat="false" ht="12.75" hidden="false" customHeight="true" outlineLevel="0" collapsed="false">
      <c r="L589" s="7" t="n">
        <v>587</v>
      </c>
      <c r="M589" s="7" t="s">
        <v>832</v>
      </c>
      <c r="N589" s="7" t="s">
        <v>832</v>
      </c>
      <c r="O589" s="7" t="s">
        <v>833</v>
      </c>
      <c r="P589" s="7" t="n">
        <v>0</v>
      </c>
      <c r="Q589" s="93" t="n">
        <f aca="false">P589/100</f>
        <v>0</v>
      </c>
      <c r="R589" s="7" t="n">
        <v>0</v>
      </c>
      <c r="S589" s="7" t="n">
        <v>0</v>
      </c>
      <c r="T589" s="7" t="n">
        <v>0</v>
      </c>
      <c r="U589" s="7" t="n">
        <v>0</v>
      </c>
      <c r="V589" s="7" t="n">
        <v>0</v>
      </c>
      <c r="W589" s="7" t="n">
        <v>0</v>
      </c>
      <c r="X589" s="7" t="n">
        <v>0</v>
      </c>
      <c r="Y589" s="7" t="s">
        <v>834</v>
      </c>
      <c r="Z589" s="7" t="s">
        <v>835</v>
      </c>
      <c r="AA589" s="7" t="s">
        <v>836</v>
      </c>
      <c r="AB589" s="7" t="s">
        <v>837</v>
      </c>
      <c r="AC589" s="7" t="n">
        <v>0</v>
      </c>
      <c r="AD589" s="7" t="s">
        <v>838</v>
      </c>
      <c r="AE589" s="7" t="s">
        <v>836</v>
      </c>
    </row>
    <row r="590" customFormat="false" ht="12.75" hidden="false" customHeight="true" outlineLevel="0" collapsed="false">
      <c r="L590" s="7" t="n">
        <v>588</v>
      </c>
      <c r="M590" s="7" t="s">
        <v>832</v>
      </c>
      <c r="N590" s="7" t="s">
        <v>832</v>
      </c>
      <c r="O590" s="7" t="s">
        <v>833</v>
      </c>
      <c r="P590" s="7" t="n">
        <v>0</v>
      </c>
      <c r="Q590" s="93" t="n">
        <f aca="false">P590/100</f>
        <v>0</v>
      </c>
      <c r="R590" s="7" t="n">
        <v>0</v>
      </c>
      <c r="S590" s="7" t="n">
        <v>0</v>
      </c>
      <c r="T590" s="7" t="n">
        <v>0</v>
      </c>
      <c r="U590" s="7" t="n">
        <v>0</v>
      </c>
      <c r="V590" s="7" t="n">
        <v>0</v>
      </c>
      <c r="W590" s="7" t="n">
        <v>0</v>
      </c>
      <c r="X590" s="7" t="n">
        <v>0</v>
      </c>
      <c r="Y590" s="7" t="s">
        <v>834</v>
      </c>
      <c r="Z590" s="7" t="s">
        <v>835</v>
      </c>
      <c r="AA590" s="7" t="s">
        <v>836</v>
      </c>
      <c r="AB590" s="7" t="s">
        <v>837</v>
      </c>
      <c r="AC590" s="7" t="n">
        <v>0</v>
      </c>
      <c r="AD590" s="7" t="s">
        <v>838</v>
      </c>
      <c r="AE590" s="7" t="s">
        <v>836</v>
      </c>
    </row>
    <row r="591" customFormat="false" ht="12.75" hidden="false" customHeight="true" outlineLevel="0" collapsed="false">
      <c r="L591" s="7" t="n">
        <v>589</v>
      </c>
      <c r="M591" s="7" t="s">
        <v>832</v>
      </c>
      <c r="N591" s="7" t="s">
        <v>832</v>
      </c>
      <c r="O591" s="7" t="s">
        <v>833</v>
      </c>
      <c r="P591" s="7" t="n">
        <v>0</v>
      </c>
      <c r="Q591" s="93" t="n">
        <f aca="false">P591/100</f>
        <v>0</v>
      </c>
      <c r="R591" s="7" t="n">
        <v>0</v>
      </c>
      <c r="S591" s="7" t="n">
        <v>0</v>
      </c>
      <c r="T591" s="7" t="n">
        <v>0</v>
      </c>
      <c r="U591" s="7" t="n">
        <v>0</v>
      </c>
      <c r="V591" s="7" t="n">
        <v>0</v>
      </c>
      <c r="W591" s="7" t="n">
        <v>0</v>
      </c>
      <c r="X591" s="7" t="n">
        <v>0</v>
      </c>
      <c r="Y591" s="7" t="s">
        <v>834</v>
      </c>
      <c r="Z591" s="7" t="s">
        <v>835</v>
      </c>
      <c r="AA591" s="7" t="s">
        <v>836</v>
      </c>
      <c r="AB591" s="7" t="s">
        <v>837</v>
      </c>
      <c r="AC591" s="7" t="n">
        <v>0</v>
      </c>
      <c r="AD591" s="7" t="s">
        <v>838</v>
      </c>
      <c r="AE591" s="7" t="s">
        <v>836</v>
      </c>
    </row>
    <row r="592" customFormat="false" ht="12.75" hidden="false" customHeight="true" outlineLevel="0" collapsed="false">
      <c r="L592" s="7" t="n">
        <v>590</v>
      </c>
      <c r="M592" s="7" t="s">
        <v>832</v>
      </c>
      <c r="N592" s="7" t="s">
        <v>832</v>
      </c>
      <c r="O592" s="7" t="s">
        <v>833</v>
      </c>
      <c r="P592" s="7" t="n">
        <v>0</v>
      </c>
      <c r="Q592" s="93" t="n">
        <f aca="false">P592/100</f>
        <v>0</v>
      </c>
      <c r="R592" s="7" t="n">
        <v>0</v>
      </c>
      <c r="S592" s="7" t="n">
        <v>0</v>
      </c>
      <c r="T592" s="7" t="n">
        <v>0</v>
      </c>
      <c r="U592" s="7" t="n">
        <v>0</v>
      </c>
      <c r="V592" s="7" t="n">
        <v>0</v>
      </c>
      <c r="W592" s="7" t="n">
        <v>0</v>
      </c>
      <c r="X592" s="7" t="n">
        <v>0</v>
      </c>
      <c r="Y592" s="7" t="s">
        <v>834</v>
      </c>
      <c r="Z592" s="7" t="s">
        <v>835</v>
      </c>
      <c r="AA592" s="7" t="s">
        <v>836</v>
      </c>
      <c r="AB592" s="7" t="s">
        <v>837</v>
      </c>
      <c r="AC592" s="7" t="n">
        <v>0</v>
      </c>
      <c r="AD592" s="7" t="s">
        <v>838</v>
      </c>
      <c r="AE592" s="7" t="s">
        <v>836</v>
      </c>
    </row>
    <row r="593" customFormat="false" ht="12.75" hidden="false" customHeight="true" outlineLevel="0" collapsed="false">
      <c r="L593" s="7" t="n">
        <v>591</v>
      </c>
      <c r="M593" s="7" t="s">
        <v>832</v>
      </c>
      <c r="N593" s="7" t="s">
        <v>832</v>
      </c>
      <c r="O593" s="7" t="s">
        <v>833</v>
      </c>
      <c r="P593" s="7" t="n">
        <v>0</v>
      </c>
      <c r="Q593" s="93" t="n">
        <f aca="false">P593/100</f>
        <v>0</v>
      </c>
      <c r="R593" s="7" t="n">
        <v>0</v>
      </c>
      <c r="S593" s="7" t="n">
        <v>0</v>
      </c>
      <c r="T593" s="7" t="n">
        <v>0</v>
      </c>
      <c r="U593" s="7" t="n">
        <v>0</v>
      </c>
      <c r="V593" s="7" t="n">
        <v>0</v>
      </c>
      <c r="W593" s="7" t="n">
        <v>0</v>
      </c>
      <c r="X593" s="7" t="n">
        <v>0</v>
      </c>
      <c r="Y593" s="7" t="s">
        <v>834</v>
      </c>
      <c r="Z593" s="7" t="s">
        <v>835</v>
      </c>
      <c r="AA593" s="7" t="s">
        <v>836</v>
      </c>
      <c r="AB593" s="7" t="s">
        <v>837</v>
      </c>
      <c r="AC593" s="7" t="n">
        <v>0</v>
      </c>
      <c r="AD593" s="7" t="s">
        <v>838</v>
      </c>
      <c r="AE593" s="7" t="s">
        <v>836</v>
      </c>
    </row>
    <row r="594" customFormat="false" ht="12.75" hidden="false" customHeight="true" outlineLevel="0" collapsed="false">
      <c r="L594" s="7" t="n">
        <v>592</v>
      </c>
      <c r="M594" s="7" t="s">
        <v>832</v>
      </c>
      <c r="N594" s="7" t="s">
        <v>832</v>
      </c>
      <c r="O594" s="7" t="s">
        <v>833</v>
      </c>
      <c r="P594" s="7" t="n">
        <v>0</v>
      </c>
      <c r="Q594" s="93" t="n">
        <f aca="false">P594/100</f>
        <v>0</v>
      </c>
      <c r="R594" s="7" t="n">
        <v>0</v>
      </c>
      <c r="S594" s="7" t="n">
        <v>0</v>
      </c>
      <c r="T594" s="7" t="n">
        <v>0</v>
      </c>
      <c r="U594" s="7" t="n">
        <v>0</v>
      </c>
      <c r="V594" s="7" t="n">
        <v>0</v>
      </c>
      <c r="W594" s="7" t="n">
        <v>0</v>
      </c>
      <c r="X594" s="7" t="n">
        <v>0</v>
      </c>
      <c r="Y594" s="7" t="s">
        <v>834</v>
      </c>
      <c r="Z594" s="7" t="s">
        <v>835</v>
      </c>
      <c r="AA594" s="7" t="s">
        <v>836</v>
      </c>
      <c r="AB594" s="7" t="s">
        <v>837</v>
      </c>
      <c r="AC594" s="7" t="n">
        <v>0</v>
      </c>
      <c r="AD594" s="7" t="s">
        <v>838</v>
      </c>
      <c r="AE594" s="7" t="s">
        <v>836</v>
      </c>
    </row>
    <row r="595" customFormat="false" ht="12.75" hidden="false" customHeight="true" outlineLevel="0" collapsed="false">
      <c r="L595" s="7" t="n">
        <v>593</v>
      </c>
      <c r="M595" s="7" t="s">
        <v>832</v>
      </c>
      <c r="N595" s="7" t="s">
        <v>832</v>
      </c>
      <c r="O595" s="7" t="s">
        <v>833</v>
      </c>
      <c r="P595" s="7" t="n">
        <v>0</v>
      </c>
      <c r="Q595" s="93" t="n">
        <f aca="false">P595/100</f>
        <v>0</v>
      </c>
      <c r="R595" s="7" t="n">
        <v>0</v>
      </c>
      <c r="S595" s="7" t="n">
        <v>0</v>
      </c>
      <c r="T595" s="7" t="n">
        <v>0</v>
      </c>
      <c r="U595" s="7" t="n">
        <v>0</v>
      </c>
      <c r="V595" s="7" t="n">
        <v>0</v>
      </c>
      <c r="W595" s="7" t="n">
        <v>0</v>
      </c>
      <c r="X595" s="7" t="n">
        <v>0</v>
      </c>
      <c r="Y595" s="7" t="s">
        <v>834</v>
      </c>
      <c r="Z595" s="7" t="s">
        <v>835</v>
      </c>
      <c r="AA595" s="7" t="s">
        <v>836</v>
      </c>
      <c r="AB595" s="7" t="s">
        <v>837</v>
      </c>
      <c r="AC595" s="7" t="n">
        <v>0</v>
      </c>
      <c r="AD595" s="7" t="s">
        <v>838</v>
      </c>
      <c r="AE595" s="7" t="s">
        <v>836</v>
      </c>
    </row>
    <row r="596" customFormat="false" ht="12.75" hidden="false" customHeight="true" outlineLevel="0" collapsed="false">
      <c r="L596" s="7" t="n">
        <v>594</v>
      </c>
      <c r="M596" s="7" t="s">
        <v>832</v>
      </c>
      <c r="N596" s="7" t="s">
        <v>832</v>
      </c>
      <c r="O596" s="7" t="s">
        <v>833</v>
      </c>
      <c r="P596" s="7" t="n">
        <v>0</v>
      </c>
      <c r="Q596" s="93" t="n">
        <f aca="false">P596/100</f>
        <v>0</v>
      </c>
      <c r="R596" s="7" t="n">
        <v>0</v>
      </c>
      <c r="S596" s="7" t="n">
        <v>0</v>
      </c>
      <c r="T596" s="7" t="n">
        <v>0</v>
      </c>
      <c r="U596" s="7" t="n">
        <v>0</v>
      </c>
      <c r="V596" s="7" t="n">
        <v>0</v>
      </c>
      <c r="W596" s="7" t="n">
        <v>0</v>
      </c>
      <c r="X596" s="7" t="n">
        <v>0</v>
      </c>
      <c r="Y596" s="7" t="s">
        <v>834</v>
      </c>
      <c r="Z596" s="7" t="s">
        <v>835</v>
      </c>
      <c r="AA596" s="7" t="s">
        <v>836</v>
      </c>
      <c r="AB596" s="7" t="s">
        <v>837</v>
      </c>
      <c r="AC596" s="7" t="n">
        <v>0</v>
      </c>
      <c r="AD596" s="7" t="s">
        <v>838</v>
      </c>
      <c r="AE596" s="7" t="s">
        <v>836</v>
      </c>
    </row>
    <row r="597" customFormat="false" ht="12.75" hidden="false" customHeight="true" outlineLevel="0" collapsed="false">
      <c r="L597" s="7" t="n">
        <v>594</v>
      </c>
      <c r="M597" s="7" t="s">
        <v>832</v>
      </c>
      <c r="N597" s="7" t="s">
        <v>832</v>
      </c>
      <c r="O597" s="7" t="s">
        <v>833</v>
      </c>
      <c r="P597" s="7" t="n">
        <v>0</v>
      </c>
      <c r="Q597" s="93" t="n">
        <f aca="false">P597/100</f>
        <v>0</v>
      </c>
      <c r="R597" s="7" t="n">
        <v>0</v>
      </c>
      <c r="S597" s="7" t="n">
        <v>0</v>
      </c>
      <c r="T597" s="7" t="n">
        <v>0</v>
      </c>
      <c r="U597" s="7" t="n">
        <v>0</v>
      </c>
      <c r="V597" s="7" t="n">
        <v>0</v>
      </c>
      <c r="W597" s="7" t="n">
        <v>0</v>
      </c>
      <c r="X597" s="7" t="n">
        <v>0</v>
      </c>
      <c r="Y597" s="7" t="s">
        <v>834</v>
      </c>
      <c r="Z597" s="7" t="s">
        <v>835</v>
      </c>
      <c r="AA597" s="7" t="s">
        <v>836</v>
      </c>
      <c r="AB597" s="7" t="s">
        <v>837</v>
      </c>
      <c r="AC597" s="7" t="n">
        <v>0</v>
      </c>
      <c r="AD597" s="7" t="s">
        <v>838</v>
      </c>
      <c r="AE597" s="7" t="s">
        <v>836</v>
      </c>
    </row>
    <row r="598" customFormat="false" ht="12.75" hidden="false" customHeight="true" outlineLevel="0" collapsed="false">
      <c r="L598" s="7" t="n">
        <v>596</v>
      </c>
      <c r="M598" s="7" t="s">
        <v>832</v>
      </c>
      <c r="N598" s="7" t="s">
        <v>832</v>
      </c>
      <c r="O598" s="7" t="s">
        <v>833</v>
      </c>
      <c r="P598" s="7" t="n">
        <v>0</v>
      </c>
      <c r="Q598" s="93" t="n">
        <f aca="false">P598/100</f>
        <v>0</v>
      </c>
      <c r="R598" s="7" t="n">
        <v>0</v>
      </c>
      <c r="S598" s="7" t="n">
        <v>0</v>
      </c>
      <c r="T598" s="7" t="n">
        <v>0</v>
      </c>
      <c r="U598" s="7" t="n">
        <v>0</v>
      </c>
      <c r="V598" s="7" t="n">
        <v>0</v>
      </c>
      <c r="W598" s="7" t="n">
        <v>0</v>
      </c>
      <c r="X598" s="7" t="n">
        <v>0</v>
      </c>
      <c r="Y598" s="7" t="s">
        <v>834</v>
      </c>
      <c r="Z598" s="7" t="s">
        <v>835</v>
      </c>
      <c r="AA598" s="7" t="s">
        <v>836</v>
      </c>
      <c r="AB598" s="7" t="s">
        <v>837</v>
      </c>
      <c r="AC598" s="7" t="n">
        <v>0</v>
      </c>
      <c r="AD598" s="7" t="s">
        <v>838</v>
      </c>
      <c r="AE598" s="7" t="s">
        <v>836</v>
      </c>
    </row>
    <row r="599" customFormat="false" ht="12.75" hidden="false" customHeight="true" outlineLevel="0" collapsed="false">
      <c r="L599" s="7" t="n">
        <v>597</v>
      </c>
      <c r="M599" s="7" t="s">
        <v>832</v>
      </c>
      <c r="N599" s="7" t="s">
        <v>832</v>
      </c>
      <c r="O599" s="7" t="s">
        <v>833</v>
      </c>
      <c r="P599" s="7" t="n">
        <v>0</v>
      </c>
      <c r="Q599" s="93" t="n">
        <f aca="false">P599/100</f>
        <v>0</v>
      </c>
      <c r="R599" s="7" t="n">
        <v>0</v>
      </c>
      <c r="S599" s="7" t="n">
        <v>0</v>
      </c>
      <c r="T599" s="7" t="n">
        <v>0</v>
      </c>
      <c r="U599" s="7" t="n">
        <v>0</v>
      </c>
      <c r="V599" s="7" t="n">
        <v>0</v>
      </c>
      <c r="W599" s="7" t="n">
        <v>0</v>
      </c>
      <c r="X599" s="7" t="n">
        <v>0</v>
      </c>
      <c r="Y599" s="7" t="s">
        <v>834</v>
      </c>
      <c r="Z599" s="7" t="s">
        <v>835</v>
      </c>
      <c r="AA599" s="7" t="s">
        <v>836</v>
      </c>
      <c r="AB599" s="7" t="s">
        <v>837</v>
      </c>
      <c r="AC599" s="7" t="n">
        <v>0</v>
      </c>
      <c r="AD599" s="7" t="s">
        <v>838</v>
      </c>
      <c r="AE599" s="7" t="s">
        <v>836</v>
      </c>
    </row>
    <row r="600" customFormat="false" ht="12.75" hidden="false" customHeight="true" outlineLevel="0" collapsed="false">
      <c r="L600" s="7" t="n">
        <v>598</v>
      </c>
      <c r="M600" s="7" t="s">
        <v>832</v>
      </c>
      <c r="N600" s="7" t="s">
        <v>832</v>
      </c>
      <c r="O600" s="7" t="s">
        <v>833</v>
      </c>
      <c r="P600" s="7" t="n">
        <v>0</v>
      </c>
      <c r="Q600" s="93" t="n">
        <f aca="false">P600/100</f>
        <v>0</v>
      </c>
      <c r="R600" s="7" t="n">
        <v>0</v>
      </c>
      <c r="S600" s="7" t="n">
        <v>0</v>
      </c>
      <c r="T600" s="7" t="n">
        <v>0</v>
      </c>
      <c r="U600" s="7" t="n">
        <v>0</v>
      </c>
      <c r="V600" s="7" t="n">
        <v>0</v>
      </c>
      <c r="W600" s="7" t="n">
        <v>0</v>
      </c>
      <c r="X600" s="7" t="n">
        <v>0</v>
      </c>
      <c r="Y600" s="7" t="s">
        <v>834</v>
      </c>
      <c r="Z600" s="7" t="s">
        <v>835</v>
      </c>
      <c r="AA600" s="7" t="s">
        <v>836</v>
      </c>
      <c r="AB600" s="7" t="s">
        <v>837</v>
      </c>
      <c r="AC600" s="7" t="n">
        <v>0</v>
      </c>
      <c r="AD600" s="7" t="s">
        <v>838</v>
      </c>
      <c r="AE600" s="7" t="s">
        <v>836</v>
      </c>
    </row>
    <row r="601" customFormat="false" ht="12.75" hidden="false" customHeight="true" outlineLevel="0" collapsed="false">
      <c r="L601" s="7" t="n">
        <v>599</v>
      </c>
      <c r="M601" s="7" t="s">
        <v>832</v>
      </c>
      <c r="N601" s="7" t="s">
        <v>832</v>
      </c>
      <c r="O601" s="7" t="s">
        <v>833</v>
      </c>
      <c r="P601" s="7" t="n">
        <v>0</v>
      </c>
      <c r="Q601" s="93" t="n">
        <f aca="false">P601/100</f>
        <v>0</v>
      </c>
      <c r="R601" s="7" t="n">
        <v>0</v>
      </c>
      <c r="S601" s="7" t="n">
        <v>0</v>
      </c>
      <c r="T601" s="7" t="n">
        <v>0</v>
      </c>
      <c r="U601" s="7" t="n">
        <v>0</v>
      </c>
      <c r="V601" s="7" t="n">
        <v>0</v>
      </c>
      <c r="W601" s="7" t="n">
        <v>0</v>
      </c>
      <c r="X601" s="7" t="n">
        <v>0</v>
      </c>
      <c r="Y601" s="7" t="s">
        <v>834</v>
      </c>
      <c r="Z601" s="7" t="s">
        <v>835</v>
      </c>
      <c r="AA601" s="7" t="s">
        <v>836</v>
      </c>
      <c r="AB601" s="7" t="s">
        <v>837</v>
      </c>
      <c r="AC601" s="7" t="n">
        <v>0</v>
      </c>
      <c r="AD601" s="7" t="s">
        <v>838</v>
      </c>
      <c r="AE601" s="7" t="s">
        <v>836</v>
      </c>
    </row>
    <row r="602" customFormat="false" ht="12.75" hidden="false" customHeight="true" outlineLevel="0" collapsed="false">
      <c r="L602" s="7" t="n">
        <v>600</v>
      </c>
      <c r="M602" s="7" t="s">
        <v>1431</v>
      </c>
      <c r="N602" s="7" t="s">
        <v>832</v>
      </c>
      <c r="O602" s="7" t="s">
        <v>833</v>
      </c>
      <c r="P602" s="7" t="n">
        <v>480</v>
      </c>
      <c r="Q602" s="93" t="n">
        <f aca="false">P602/100</f>
        <v>4.8</v>
      </c>
      <c r="R602" s="7" t="n">
        <v>31</v>
      </c>
      <c r="S602" s="7" t="n">
        <v>0</v>
      </c>
      <c r="T602" s="7" t="n">
        <v>0</v>
      </c>
      <c r="U602" s="7" t="n">
        <v>0</v>
      </c>
      <c r="V602" s="7" t="n">
        <v>0</v>
      </c>
      <c r="W602" s="7" t="n">
        <v>0</v>
      </c>
      <c r="X602" s="7" t="n">
        <v>1</v>
      </c>
      <c r="Y602" s="7" t="s">
        <v>834</v>
      </c>
      <c r="Z602" s="7" t="s">
        <v>835</v>
      </c>
      <c r="AA602" s="7" t="s">
        <v>836</v>
      </c>
      <c r="AB602" s="7" t="s">
        <v>837</v>
      </c>
      <c r="AC602" s="7" t="n">
        <v>0</v>
      </c>
      <c r="AD602" s="7" t="s">
        <v>838</v>
      </c>
      <c r="AE602" s="7" t="s">
        <v>836</v>
      </c>
    </row>
    <row r="603" customFormat="false" ht="12.75" hidden="false" customHeight="true" outlineLevel="0" collapsed="false">
      <c r="L603" s="7" t="n">
        <v>601</v>
      </c>
      <c r="M603" s="7" t="s">
        <v>1432</v>
      </c>
      <c r="N603" s="7" t="s">
        <v>832</v>
      </c>
      <c r="O603" s="7" t="s">
        <v>862</v>
      </c>
      <c r="P603" s="7" t="n">
        <v>0</v>
      </c>
      <c r="Q603" s="93" t="n">
        <f aca="false">P603/100</f>
        <v>0</v>
      </c>
      <c r="R603" s="7" t="n">
        <v>31</v>
      </c>
      <c r="S603" s="7" t="n">
        <v>0</v>
      </c>
      <c r="T603" s="7" t="n">
        <v>0</v>
      </c>
      <c r="U603" s="7" t="n">
        <v>0</v>
      </c>
      <c r="V603" s="7" t="n">
        <v>0</v>
      </c>
      <c r="W603" s="7" t="n">
        <v>0</v>
      </c>
      <c r="X603" s="7" t="n">
        <v>1</v>
      </c>
      <c r="Y603" s="7" t="s">
        <v>834</v>
      </c>
      <c r="Z603" s="7" t="s">
        <v>835</v>
      </c>
      <c r="AA603" s="7" t="s">
        <v>836</v>
      </c>
      <c r="AB603" s="7" t="s">
        <v>837</v>
      </c>
      <c r="AC603" s="7" t="n">
        <v>0</v>
      </c>
      <c r="AD603" s="7" t="s">
        <v>838</v>
      </c>
      <c r="AE603" s="7" t="s">
        <v>836</v>
      </c>
    </row>
    <row r="604" customFormat="false" ht="12.75" hidden="false" customHeight="true" outlineLevel="0" collapsed="false">
      <c r="L604" s="7" t="n">
        <v>602</v>
      </c>
      <c r="M604" s="7" t="s">
        <v>1433</v>
      </c>
      <c r="N604" s="7" t="s">
        <v>832</v>
      </c>
      <c r="O604" s="7" t="s">
        <v>833</v>
      </c>
      <c r="P604" s="7" t="n">
        <v>520</v>
      </c>
      <c r="Q604" s="93" t="n">
        <f aca="false">P604/100</f>
        <v>5.2</v>
      </c>
      <c r="R604" s="7" t="n">
        <v>31</v>
      </c>
      <c r="S604" s="7" t="n">
        <v>0</v>
      </c>
      <c r="T604" s="7" t="n">
        <v>0</v>
      </c>
      <c r="U604" s="7" t="n">
        <v>0</v>
      </c>
      <c r="V604" s="7" t="n">
        <v>0</v>
      </c>
      <c r="W604" s="7" t="n">
        <v>0</v>
      </c>
      <c r="X604" s="7" t="n">
        <v>1</v>
      </c>
      <c r="Y604" s="7" t="s">
        <v>834</v>
      </c>
      <c r="Z604" s="7" t="s">
        <v>835</v>
      </c>
      <c r="AA604" s="7" t="s">
        <v>836</v>
      </c>
      <c r="AB604" s="7" t="s">
        <v>837</v>
      </c>
      <c r="AC604" s="7" t="n">
        <v>0</v>
      </c>
      <c r="AD604" s="7" t="s">
        <v>838</v>
      </c>
      <c r="AE604" s="7" t="s">
        <v>836</v>
      </c>
    </row>
    <row r="605" customFormat="false" ht="12.75" hidden="false" customHeight="true" outlineLevel="0" collapsed="false">
      <c r="L605" s="7" t="n">
        <v>603</v>
      </c>
      <c r="M605" s="7" t="s">
        <v>1434</v>
      </c>
      <c r="N605" s="7" t="s">
        <v>832</v>
      </c>
      <c r="O605" s="7" t="s">
        <v>862</v>
      </c>
      <c r="P605" s="7" t="n">
        <v>0</v>
      </c>
      <c r="Q605" s="93" t="n">
        <f aca="false">P605/100</f>
        <v>0</v>
      </c>
      <c r="R605" s="7" t="n">
        <v>31</v>
      </c>
      <c r="S605" s="7" t="n">
        <v>0</v>
      </c>
      <c r="T605" s="7" t="n">
        <v>0</v>
      </c>
      <c r="U605" s="7" t="n">
        <v>0</v>
      </c>
      <c r="V605" s="7" t="n">
        <v>0</v>
      </c>
      <c r="W605" s="7" t="n">
        <v>0</v>
      </c>
      <c r="X605" s="7" t="n">
        <v>1</v>
      </c>
      <c r="Y605" s="7" t="s">
        <v>834</v>
      </c>
      <c r="Z605" s="7" t="s">
        <v>835</v>
      </c>
      <c r="AA605" s="7" t="s">
        <v>836</v>
      </c>
      <c r="AB605" s="7" t="s">
        <v>837</v>
      </c>
      <c r="AC605" s="7" t="n">
        <v>0</v>
      </c>
      <c r="AD605" s="7" t="s">
        <v>838</v>
      </c>
      <c r="AE605" s="7" t="s">
        <v>836</v>
      </c>
    </row>
    <row r="606" customFormat="false" ht="12.75" hidden="false" customHeight="true" outlineLevel="0" collapsed="false">
      <c r="L606" s="7" t="n">
        <v>604</v>
      </c>
      <c r="M606" s="7" t="s">
        <v>1435</v>
      </c>
      <c r="N606" s="7" t="s">
        <v>832</v>
      </c>
      <c r="O606" s="7" t="s">
        <v>833</v>
      </c>
      <c r="P606" s="7" t="n">
        <v>400</v>
      </c>
      <c r="Q606" s="93" t="n">
        <f aca="false">P606/100</f>
        <v>4</v>
      </c>
      <c r="R606" s="7" t="n">
        <v>31</v>
      </c>
      <c r="S606" s="7" t="n">
        <v>0</v>
      </c>
      <c r="T606" s="7" t="n">
        <v>0</v>
      </c>
      <c r="U606" s="7" t="n">
        <v>0</v>
      </c>
      <c r="V606" s="7" t="n">
        <v>0</v>
      </c>
      <c r="W606" s="7" t="n">
        <v>0</v>
      </c>
      <c r="X606" s="7" t="n">
        <v>1</v>
      </c>
      <c r="Y606" s="7" t="s">
        <v>834</v>
      </c>
      <c r="Z606" s="7" t="s">
        <v>835</v>
      </c>
      <c r="AA606" s="7" t="s">
        <v>836</v>
      </c>
      <c r="AB606" s="7" t="s">
        <v>837</v>
      </c>
      <c r="AC606" s="7" t="n">
        <v>0</v>
      </c>
      <c r="AD606" s="7" t="s">
        <v>838</v>
      </c>
      <c r="AE606" s="7" t="s">
        <v>836</v>
      </c>
    </row>
    <row r="607" customFormat="false" ht="12.75" hidden="false" customHeight="true" outlineLevel="0" collapsed="false">
      <c r="L607" s="7" t="n">
        <v>605</v>
      </c>
      <c r="M607" s="7" t="s">
        <v>1436</v>
      </c>
      <c r="N607" s="7" t="s">
        <v>832</v>
      </c>
      <c r="O607" s="7" t="s">
        <v>833</v>
      </c>
      <c r="P607" s="7" t="n">
        <v>360</v>
      </c>
      <c r="Q607" s="93" t="n">
        <f aca="false">P607/100</f>
        <v>3.6</v>
      </c>
      <c r="R607" s="7" t="n">
        <v>32</v>
      </c>
      <c r="S607" s="7" t="n">
        <v>0</v>
      </c>
      <c r="T607" s="7" t="n">
        <v>0</v>
      </c>
      <c r="U607" s="7" t="n">
        <v>0</v>
      </c>
      <c r="V607" s="7" t="n">
        <v>0</v>
      </c>
      <c r="W607" s="7" t="n">
        <v>0</v>
      </c>
      <c r="X607" s="7" t="n">
        <v>1</v>
      </c>
      <c r="Y607" s="7" t="s">
        <v>834</v>
      </c>
      <c r="Z607" s="7" t="s">
        <v>835</v>
      </c>
      <c r="AA607" s="7" t="s">
        <v>836</v>
      </c>
      <c r="AB607" s="7" t="s">
        <v>837</v>
      </c>
      <c r="AC607" s="7" t="n">
        <v>0</v>
      </c>
      <c r="AD607" s="7" t="s">
        <v>838</v>
      </c>
      <c r="AE607" s="7" t="s">
        <v>836</v>
      </c>
    </row>
    <row r="608" customFormat="false" ht="12.75" hidden="false" customHeight="true" outlineLevel="0" collapsed="false">
      <c r="L608" s="7" t="n">
        <v>606</v>
      </c>
      <c r="M608" s="7" t="s">
        <v>1437</v>
      </c>
      <c r="N608" s="7" t="s">
        <v>832</v>
      </c>
      <c r="O608" s="7" t="s">
        <v>833</v>
      </c>
      <c r="P608" s="7" t="n">
        <v>550</v>
      </c>
      <c r="Q608" s="93" t="n">
        <f aca="false">P608/100</f>
        <v>5.5</v>
      </c>
      <c r="R608" s="7" t="n">
        <v>31</v>
      </c>
      <c r="S608" s="7" t="n">
        <v>0</v>
      </c>
      <c r="T608" s="7" t="n">
        <v>0</v>
      </c>
      <c r="U608" s="7" t="n">
        <v>0</v>
      </c>
      <c r="V608" s="7" t="n">
        <v>0</v>
      </c>
      <c r="W608" s="7" t="n">
        <v>0</v>
      </c>
      <c r="X608" s="7" t="n">
        <v>1</v>
      </c>
      <c r="Y608" s="7" t="s">
        <v>834</v>
      </c>
      <c r="Z608" s="7" t="s">
        <v>835</v>
      </c>
      <c r="AA608" s="7" t="s">
        <v>836</v>
      </c>
      <c r="AB608" s="7" t="s">
        <v>837</v>
      </c>
      <c r="AC608" s="7" t="n">
        <v>0</v>
      </c>
      <c r="AD608" s="7" t="s">
        <v>838</v>
      </c>
      <c r="AE608" s="7" t="s">
        <v>836</v>
      </c>
    </row>
    <row r="609" customFormat="false" ht="12.75" hidden="false" customHeight="true" outlineLevel="0" collapsed="false">
      <c r="L609" s="7" t="n">
        <v>607</v>
      </c>
      <c r="M609" s="7" t="s">
        <v>1438</v>
      </c>
      <c r="N609" s="7" t="s">
        <v>832</v>
      </c>
      <c r="O609" s="7" t="s">
        <v>833</v>
      </c>
      <c r="P609" s="7" t="n">
        <v>950</v>
      </c>
      <c r="Q609" s="93" t="n">
        <f aca="false">P609/100</f>
        <v>9.5</v>
      </c>
      <c r="R609" s="7" t="n">
        <v>34</v>
      </c>
      <c r="S609" s="7" t="n">
        <v>0</v>
      </c>
      <c r="T609" s="7" t="n">
        <v>0</v>
      </c>
      <c r="U609" s="7" t="n">
        <v>0</v>
      </c>
      <c r="V609" s="7" t="n">
        <v>0</v>
      </c>
      <c r="W609" s="7" t="n">
        <v>0</v>
      </c>
      <c r="X609" s="7" t="n">
        <v>1</v>
      </c>
      <c r="Y609" s="7" t="s">
        <v>834</v>
      </c>
      <c r="Z609" s="7" t="s">
        <v>835</v>
      </c>
      <c r="AA609" s="7" t="s">
        <v>836</v>
      </c>
      <c r="AB609" s="7" t="s">
        <v>837</v>
      </c>
      <c r="AC609" s="7" t="n">
        <v>0</v>
      </c>
      <c r="AD609" s="7" t="s">
        <v>838</v>
      </c>
      <c r="AE609" s="7" t="s">
        <v>836</v>
      </c>
    </row>
    <row r="610" customFormat="false" ht="12.75" hidden="false" customHeight="true" outlineLevel="0" collapsed="false">
      <c r="L610" s="7" t="n">
        <v>608</v>
      </c>
      <c r="M610" s="7" t="s">
        <v>1439</v>
      </c>
      <c r="N610" s="7" t="s">
        <v>832</v>
      </c>
      <c r="O610" s="7" t="s">
        <v>833</v>
      </c>
      <c r="P610" s="7" t="n">
        <v>350</v>
      </c>
      <c r="Q610" s="93" t="n">
        <f aca="false">P610/100</f>
        <v>3.5</v>
      </c>
      <c r="R610" s="7" t="n">
        <v>32</v>
      </c>
      <c r="S610" s="7" t="n">
        <v>0</v>
      </c>
      <c r="T610" s="7" t="n">
        <v>0</v>
      </c>
      <c r="U610" s="7" t="n">
        <v>0</v>
      </c>
      <c r="V610" s="7" t="n">
        <v>0</v>
      </c>
      <c r="W610" s="7" t="n">
        <v>0</v>
      </c>
      <c r="X610" s="7" t="n">
        <v>1</v>
      </c>
      <c r="Y610" s="7" t="s">
        <v>834</v>
      </c>
      <c r="Z610" s="7" t="s">
        <v>835</v>
      </c>
      <c r="AA610" s="7" t="s">
        <v>836</v>
      </c>
      <c r="AB610" s="7" t="s">
        <v>837</v>
      </c>
      <c r="AC610" s="7" t="n">
        <v>0</v>
      </c>
      <c r="AD610" s="7" t="s">
        <v>838</v>
      </c>
      <c r="AE610" s="7" t="s">
        <v>836</v>
      </c>
    </row>
    <row r="611" customFormat="false" ht="12.75" hidden="false" customHeight="true" outlineLevel="0" collapsed="false">
      <c r="L611" s="7" t="n">
        <v>609</v>
      </c>
      <c r="M611" s="7" t="s">
        <v>1440</v>
      </c>
      <c r="N611" s="7" t="s">
        <v>832</v>
      </c>
      <c r="O611" s="7" t="s">
        <v>833</v>
      </c>
      <c r="P611" s="7" t="n">
        <v>1080</v>
      </c>
      <c r="Q611" s="93" t="n">
        <f aca="false">P611/100</f>
        <v>10.8</v>
      </c>
      <c r="R611" s="7" t="n">
        <v>32</v>
      </c>
      <c r="S611" s="7" t="n">
        <v>0</v>
      </c>
      <c r="T611" s="7" t="n">
        <v>0</v>
      </c>
      <c r="U611" s="7" t="n">
        <v>0</v>
      </c>
      <c r="V611" s="7" t="n">
        <v>0</v>
      </c>
      <c r="W611" s="7" t="n">
        <v>0</v>
      </c>
      <c r="X611" s="7" t="n">
        <v>1</v>
      </c>
      <c r="Y611" s="7" t="s">
        <v>834</v>
      </c>
      <c r="Z611" s="7" t="s">
        <v>835</v>
      </c>
      <c r="AA611" s="7" t="s">
        <v>836</v>
      </c>
      <c r="AB611" s="7" t="s">
        <v>837</v>
      </c>
      <c r="AC611" s="7" t="n">
        <v>0</v>
      </c>
      <c r="AD611" s="7" t="s">
        <v>838</v>
      </c>
      <c r="AE611" s="7" t="s">
        <v>836</v>
      </c>
    </row>
    <row r="612" customFormat="false" ht="12.75" hidden="false" customHeight="true" outlineLevel="0" collapsed="false">
      <c r="L612" s="7" t="n">
        <v>610</v>
      </c>
      <c r="M612" s="7" t="s">
        <v>1441</v>
      </c>
      <c r="N612" s="7" t="s">
        <v>832</v>
      </c>
      <c r="O612" s="7" t="s">
        <v>833</v>
      </c>
      <c r="P612" s="7" t="n">
        <v>310</v>
      </c>
      <c r="Q612" s="93" t="n">
        <f aca="false">P612/100</f>
        <v>3.1</v>
      </c>
      <c r="R612" s="7" t="n">
        <v>32</v>
      </c>
      <c r="S612" s="7" t="n">
        <v>0</v>
      </c>
      <c r="T612" s="7" t="n">
        <v>0</v>
      </c>
      <c r="U612" s="7" t="n">
        <v>0</v>
      </c>
      <c r="V612" s="7" t="n">
        <v>0</v>
      </c>
      <c r="W612" s="7" t="n">
        <v>0</v>
      </c>
      <c r="X612" s="7" t="n">
        <v>1</v>
      </c>
      <c r="Y612" s="7" t="s">
        <v>834</v>
      </c>
      <c r="Z612" s="7" t="s">
        <v>835</v>
      </c>
      <c r="AA612" s="7" t="s">
        <v>836</v>
      </c>
      <c r="AB612" s="7" t="s">
        <v>837</v>
      </c>
      <c r="AC612" s="7" t="n">
        <v>0</v>
      </c>
      <c r="AD612" s="7" t="s">
        <v>838</v>
      </c>
      <c r="AE612" s="7" t="s">
        <v>836</v>
      </c>
    </row>
    <row r="613" customFormat="false" ht="12.75" hidden="false" customHeight="true" outlineLevel="0" collapsed="false">
      <c r="L613" s="7" t="n">
        <v>611</v>
      </c>
      <c r="M613" s="7" t="s">
        <v>1442</v>
      </c>
      <c r="N613" s="7" t="s">
        <v>832</v>
      </c>
      <c r="O613" s="7" t="s">
        <v>833</v>
      </c>
      <c r="P613" s="7" t="n">
        <v>320</v>
      </c>
      <c r="Q613" s="93" t="n">
        <f aca="false">P613/100</f>
        <v>3.2</v>
      </c>
      <c r="R613" s="7" t="n">
        <v>32</v>
      </c>
      <c r="S613" s="7" t="n">
        <v>0</v>
      </c>
      <c r="T613" s="7" t="n">
        <v>0</v>
      </c>
      <c r="U613" s="7" t="n">
        <v>0</v>
      </c>
      <c r="V613" s="7" t="n">
        <v>0</v>
      </c>
      <c r="W613" s="7" t="n">
        <v>0</v>
      </c>
      <c r="X613" s="7" t="n">
        <v>1</v>
      </c>
      <c r="Y613" s="7" t="s">
        <v>834</v>
      </c>
      <c r="Z613" s="7" t="s">
        <v>835</v>
      </c>
      <c r="AA613" s="7" t="s">
        <v>836</v>
      </c>
      <c r="AB613" s="7" t="s">
        <v>837</v>
      </c>
      <c r="AC613" s="7" t="n">
        <v>0</v>
      </c>
      <c r="AD613" s="7" t="s">
        <v>838</v>
      </c>
      <c r="AE613" s="7" t="s">
        <v>836</v>
      </c>
    </row>
    <row r="614" customFormat="false" ht="12.75" hidden="false" customHeight="true" outlineLevel="0" collapsed="false">
      <c r="L614" s="7" t="n">
        <v>612</v>
      </c>
      <c r="M614" s="7" t="s">
        <v>1443</v>
      </c>
      <c r="N614" s="7" t="s">
        <v>832</v>
      </c>
      <c r="O614" s="7" t="s">
        <v>833</v>
      </c>
      <c r="P614" s="7" t="n">
        <v>600</v>
      </c>
      <c r="Q614" s="93" t="n">
        <f aca="false">P614/100</f>
        <v>6</v>
      </c>
      <c r="R614" s="7" t="n">
        <v>32</v>
      </c>
      <c r="S614" s="7" t="n">
        <v>0</v>
      </c>
      <c r="T614" s="7" t="n">
        <v>0</v>
      </c>
      <c r="U614" s="7" t="n">
        <v>0</v>
      </c>
      <c r="V614" s="7" t="n">
        <v>0</v>
      </c>
      <c r="W614" s="7" t="n">
        <v>0</v>
      </c>
      <c r="X614" s="7" t="n">
        <v>1</v>
      </c>
      <c r="Y614" s="7" t="s">
        <v>834</v>
      </c>
      <c r="Z614" s="7" t="s">
        <v>835</v>
      </c>
      <c r="AA614" s="7" t="s">
        <v>836</v>
      </c>
      <c r="AB614" s="7" t="s">
        <v>837</v>
      </c>
      <c r="AC614" s="7" t="n">
        <v>0</v>
      </c>
      <c r="AD614" s="7" t="s">
        <v>838</v>
      </c>
      <c r="AE614" s="7" t="s">
        <v>836</v>
      </c>
    </row>
    <row r="615" customFormat="false" ht="12.75" hidden="false" customHeight="true" outlineLevel="0" collapsed="false">
      <c r="L615" s="7" t="n">
        <v>613</v>
      </c>
      <c r="M615" s="7" t="s">
        <v>1444</v>
      </c>
      <c r="N615" s="7" t="s">
        <v>832</v>
      </c>
      <c r="O615" s="7" t="s">
        <v>833</v>
      </c>
      <c r="P615" s="7" t="n">
        <v>350</v>
      </c>
      <c r="Q615" s="93" t="n">
        <f aca="false">P615/100</f>
        <v>3.5</v>
      </c>
      <c r="R615" s="7" t="n">
        <v>32</v>
      </c>
      <c r="S615" s="7" t="n">
        <v>0</v>
      </c>
      <c r="T615" s="7" t="n">
        <v>0</v>
      </c>
      <c r="U615" s="7" t="n">
        <v>0</v>
      </c>
      <c r="V615" s="7" t="n">
        <v>0</v>
      </c>
      <c r="W615" s="7" t="n">
        <v>0</v>
      </c>
      <c r="X615" s="7" t="n">
        <v>1</v>
      </c>
      <c r="Y615" s="7" t="s">
        <v>834</v>
      </c>
      <c r="Z615" s="7" t="s">
        <v>835</v>
      </c>
      <c r="AA615" s="7" t="s">
        <v>836</v>
      </c>
      <c r="AB615" s="7" t="s">
        <v>837</v>
      </c>
      <c r="AC615" s="7" t="n">
        <v>0</v>
      </c>
      <c r="AD615" s="7" t="s">
        <v>838</v>
      </c>
      <c r="AE615" s="7" t="s">
        <v>836</v>
      </c>
    </row>
    <row r="616" customFormat="false" ht="12.75" hidden="false" customHeight="true" outlineLevel="0" collapsed="false">
      <c r="L616" s="7" t="n">
        <v>614</v>
      </c>
      <c r="M616" s="7" t="s">
        <v>1445</v>
      </c>
      <c r="N616" s="7" t="s">
        <v>832</v>
      </c>
      <c r="O616" s="7" t="s">
        <v>833</v>
      </c>
      <c r="P616" s="7" t="n">
        <v>480</v>
      </c>
      <c r="Q616" s="93" t="n">
        <f aca="false">P616/100</f>
        <v>4.8</v>
      </c>
      <c r="R616" s="7" t="n">
        <v>32</v>
      </c>
      <c r="S616" s="7" t="n">
        <v>0</v>
      </c>
      <c r="T616" s="7" t="n">
        <v>0</v>
      </c>
      <c r="U616" s="7" t="n">
        <v>0</v>
      </c>
      <c r="V616" s="7" t="n">
        <v>0</v>
      </c>
      <c r="W616" s="7" t="n">
        <v>0</v>
      </c>
      <c r="X616" s="7" t="n">
        <v>1</v>
      </c>
      <c r="Y616" s="7" t="s">
        <v>834</v>
      </c>
      <c r="Z616" s="7" t="s">
        <v>835</v>
      </c>
      <c r="AA616" s="7" t="s">
        <v>836</v>
      </c>
      <c r="AB616" s="7" t="s">
        <v>837</v>
      </c>
      <c r="AC616" s="7" t="n">
        <v>0</v>
      </c>
      <c r="AD616" s="7" t="s">
        <v>838</v>
      </c>
      <c r="AE616" s="7" t="s">
        <v>836</v>
      </c>
    </row>
    <row r="617" customFormat="false" ht="12.75" hidden="false" customHeight="true" outlineLevel="0" collapsed="false">
      <c r="L617" s="7" t="n">
        <v>615</v>
      </c>
      <c r="M617" s="7" t="s">
        <v>1446</v>
      </c>
      <c r="N617" s="7" t="s">
        <v>832</v>
      </c>
      <c r="O617" s="7" t="s">
        <v>833</v>
      </c>
      <c r="P617" s="7" t="n">
        <v>480</v>
      </c>
      <c r="Q617" s="93" t="n">
        <f aca="false">P617/100</f>
        <v>4.8</v>
      </c>
      <c r="R617" s="7" t="n">
        <v>32</v>
      </c>
      <c r="S617" s="7" t="n">
        <v>0</v>
      </c>
      <c r="T617" s="7" t="n">
        <v>0</v>
      </c>
      <c r="U617" s="7" t="n">
        <v>0</v>
      </c>
      <c r="V617" s="7" t="n">
        <v>0</v>
      </c>
      <c r="W617" s="7" t="n">
        <v>0</v>
      </c>
      <c r="X617" s="7" t="n">
        <v>1</v>
      </c>
      <c r="Y617" s="7" t="s">
        <v>834</v>
      </c>
      <c r="Z617" s="7" t="s">
        <v>835</v>
      </c>
      <c r="AA617" s="7" t="s">
        <v>836</v>
      </c>
      <c r="AB617" s="7" t="s">
        <v>837</v>
      </c>
      <c r="AC617" s="7" t="n">
        <v>0</v>
      </c>
      <c r="AD617" s="7" t="s">
        <v>838</v>
      </c>
      <c r="AE617" s="7" t="s">
        <v>836</v>
      </c>
    </row>
    <row r="618" customFormat="false" ht="12.75" hidden="false" customHeight="true" outlineLevel="0" collapsed="false">
      <c r="L618" s="7" t="n">
        <v>616</v>
      </c>
      <c r="M618" s="7" t="s">
        <v>1447</v>
      </c>
      <c r="N618" s="7" t="s">
        <v>832</v>
      </c>
      <c r="O618" s="7" t="s">
        <v>833</v>
      </c>
      <c r="P618" s="7" t="n">
        <v>480</v>
      </c>
      <c r="Q618" s="93" t="n">
        <f aca="false">P618/100</f>
        <v>4.8</v>
      </c>
      <c r="R618" s="7" t="n">
        <v>32</v>
      </c>
      <c r="S618" s="7" t="n">
        <v>0</v>
      </c>
      <c r="T618" s="7" t="n">
        <v>0</v>
      </c>
      <c r="U618" s="7" t="n">
        <v>0</v>
      </c>
      <c r="V618" s="7" t="n">
        <v>0</v>
      </c>
      <c r="W618" s="7" t="n">
        <v>0</v>
      </c>
      <c r="X618" s="7" t="n">
        <v>1</v>
      </c>
      <c r="Y618" s="7" t="s">
        <v>834</v>
      </c>
      <c r="Z618" s="7" t="s">
        <v>835</v>
      </c>
      <c r="AA618" s="7" t="s">
        <v>836</v>
      </c>
      <c r="AB618" s="7" t="s">
        <v>837</v>
      </c>
      <c r="AC618" s="7" t="n">
        <v>0</v>
      </c>
      <c r="AD618" s="7" t="s">
        <v>838</v>
      </c>
      <c r="AE618" s="7" t="s">
        <v>836</v>
      </c>
    </row>
    <row r="619" customFormat="false" ht="12.75" hidden="false" customHeight="true" outlineLevel="0" collapsed="false">
      <c r="L619" s="7" t="n">
        <v>617</v>
      </c>
      <c r="M619" s="7" t="s">
        <v>1448</v>
      </c>
      <c r="N619" s="7" t="s">
        <v>832</v>
      </c>
      <c r="O619" s="7" t="s">
        <v>833</v>
      </c>
      <c r="P619" s="7" t="n">
        <v>270</v>
      </c>
      <c r="Q619" s="93" t="n">
        <f aca="false">P619/100</f>
        <v>2.7</v>
      </c>
      <c r="R619" s="7" t="n">
        <v>32</v>
      </c>
      <c r="S619" s="7" t="n">
        <v>0</v>
      </c>
      <c r="T619" s="7" t="n">
        <v>0</v>
      </c>
      <c r="U619" s="7" t="n">
        <v>0</v>
      </c>
      <c r="V619" s="7" t="n">
        <v>0</v>
      </c>
      <c r="W619" s="7" t="n">
        <v>0</v>
      </c>
      <c r="X619" s="7" t="n">
        <v>1</v>
      </c>
      <c r="Y619" s="7" t="s">
        <v>834</v>
      </c>
      <c r="Z619" s="7" t="s">
        <v>835</v>
      </c>
      <c r="AA619" s="7" t="s">
        <v>836</v>
      </c>
      <c r="AB619" s="7" t="s">
        <v>837</v>
      </c>
      <c r="AC619" s="7" t="n">
        <v>0</v>
      </c>
      <c r="AD619" s="7" t="s">
        <v>838</v>
      </c>
      <c r="AE619" s="7" t="s">
        <v>836</v>
      </c>
    </row>
    <row r="620" customFormat="false" ht="12.75" hidden="false" customHeight="true" outlineLevel="0" collapsed="false">
      <c r="L620" s="7" t="n">
        <v>618</v>
      </c>
      <c r="M620" s="7" t="s">
        <v>1449</v>
      </c>
      <c r="N620" s="7" t="s">
        <v>832</v>
      </c>
      <c r="O620" s="7" t="s">
        <v>833</v>
      </c>
      <c r="P620" s="7" t="n">
        <v>500</v>
      </c>
      <c r="Q620" s="93" t="n">
        <f aca="false">P620/100</f>
        <v>5</v>
      </c>
      <c r="R620" s="7" t="n">
        <v>32</v>
      </c>
      <c r="S620" s="7" t="n">
        <v>0</v>
      </c>
      <c r="T620" s="7" t="n">
        <v>0</v>
      </c>
      <c r="U620" s="7" t="n">
        <v>0</v>
      </c>
      <c r="V620" s="7" t="n">
        <v>0</v>
      </c>
      <c r="W620" s="7" t="n">
        <v>0</v>
      </c>
      <c r="X620" s="7" t="n">
        <v>1</v>
      </c>
      <c r="Y620" s="7" t="s">
        <v>834</v>
      </c>
      <c r="Z620" s="7" t="s">
        <v>835</v>
      </c>
      <c r="AA620" s="7" t="s">
        <v>836</v>
      </c>
      <c r="AB620" s="7" t="s">
        <v>837</v>
      </c>
      <c r="AC620" s="7" t="n">
        <v>0</v>
      </c>
      <c r="AD620" s="7" t="s">
        <v>838</v>
      </c>
      <c r="AE620" s="7" t="s">
        <v>836</v>
      </c>
    </row>
    <row r="621" customFormat="false" ht="12.75" hidden="false" customHeight="true" outlineLevel="0" collapsed="false">
      <c r="L621" s="7" t="n">
        <v>619</v>
      </c>
      <c r="M621" s="7" t="s">
        <v>1450</v>
      </c>
      <c r="N621" s="7" t="s">
        <v>832</v>
      </c>
      <c r="O621" s="7" t="s">
        <v>833</v>
      </c>
      <c r="P621" s="7" t="n">
        <v>350</v>
      </c>
      <c r="Q621" s="93" t="n">
        <f aca="false">P621/100</f>
        <v>3.5</v>
      </c>
      <c r="R621" s="7" t="n">
        <v>32</v>
      </c>
      <c r="S621" s="7" t="n">
        <v>0</v>
      </c>
      <c r="T621" s="7" t="n">
        <v>0</v>
      </c>
      <c r="U621" s="7" t="n">
        <v>0</v>
      </c>
      <c r="V621" s="7" t="n">
        <v>0</v>
      </c>
      <c r="W621" s="7" t="n">
        <v>0</v>
      </c>
      <c r="X621" s="7" t="n">
        <v>1</v>
      </c>
      <c r="Y621" s="7" t="s">
        <v>834</v>
      </c>
      <c r="Z621" s="7" t="s">
        <v>835</v>
      </c>
      <c r="AA621" s="7" t="s">
        <v>836</v>
      </c>
      <c r="AB621" s="7" t="s">
        <v>837</v>
      </c>
      <c r="AC621" s="7" t="n">
        <v>0</v>
      </c>
      <c r="AD621" s="7" t="s">
        <v>838</v>
      </c>
      <c r="AE621" s="7" t="s">
        <v>836</v>
      </c>
    </row>
    <row r="622" customFormat="false" ht="12.75" hidden="false" customHeight="true" outlineLevel="0" collapsed="false">
      <c r="L622" s="7" t="n">
        <v>620</v>
      </c>
      <c r="M622" s="7" t="s">
        <v>1451</v>
      </c>
      <c r="N622" s="7" t="s">
        <v>832</v>
      </c>
      <c r="O622" s="7" t="s">
        <v>833</v>
      </c>
      <c r="P622" s="7" t="n">
        <v>390</v>
      </c>
      <c r="Q622" s="93" t="n">
        <f aca="false">P622/100</f>
        <v>3.9</v>
      </c>
      <c r="R622" s="7" t="n">
        <v>32</v>
      </c>
      <c r="S622" s="7" t="n">
        <v>0</v>
      </c>
      <c r="T622" s="7" t="n">
        <v>0</v>
      </c>
      <c r="U622" s="7" t="n">
        <v>0</v>
      </c>
      <c r="V622" s="7" t="n">
        <v>0</v>
      </c>
      <c r="W622" s="7" t="n">
        <v>0</v>
      </c>
      <c r="X622" s="7" t="n">
        <v>1</v>
      </c>
      <c r="Y622" s="7" t="s">
        <v>834</v>
      </c>
      <c r="Z622" s="7" t="s">
        <v>835</v>
      </c>
      <c r="AA622" s="7" t="s">
        <v>836</v>
      </c>
      <c r="AB622" s="7" t="s">
        <v>837</v>
      </c>
      <c r="AC622" s="7" t="n">
        <v>0</v>
      </c>
      <c r="AD622" s="7" t="s">
        <v>838</v>
      </c>
      <c r="AE622" s="7" t="s">
        <v>836</v>
      </c>
    </row>
    <row r="623" customFormat="false" ht="12.75" hidden="false" customHeight="true" outlineLevel="0" collapsed="false">
      <c r="L623" s="7" t="n">
        <v>621</v>
      </c>
      <c r="M623" s="7" t="s">
        <v>1452</v>
      </c>
      <c r="N623" s="7" t="s">
        <v>832</v>
      </c>
      <c r="O623" s="7" t="s">
        <v>833</v>
      </c>
      <c r="P623" s="7" t="n">
        <v>540</v>
      </c>
      <c r="Q623" s="93" t="n">
        <f aca="false">P623/100</f>
        <v>5.4</v>
      </c>
      <c r="R623" s="7" t="n">
        <v>35</v>
      </c>
      <c r="S623" s="7" t="n">
        <v>0</v>
      </c>
      <c r="T623" s="7" t="n">
        <v>0</v>
      </c>
      <c r="U623" s="7" t="n">
        <v>0</v>
      </c>
      <c r="V623" s="7" t="n">
        <v>0</v>
      </c>
      <c r="W623" s="7" t="n">
        <v>0</v>
      </c>
      <c r="X623" s="7" t="n">
        <v>1</v>
      </c>
      <c r="Y623" s="7" t="s">
        <v>834</v>
      </c>
      <c r="Z623" s="7" t="s">
        <v>835</v>
      </c>
      <c r="AA623" s="7" t="s">
        <v>836</v>
      </c>
      <c r="AB623" s="7" t="s">
        <v>837</v>
      </c>
      <c r="AC623" s="7" t="n">
        <v>0</v>
      </c>
      <c r="AD623" s="7" t="s">
        <v>838</v>
      </c>
      <c r="AE623" s="7" t="s">
        <v>836</v>
      </c>
    </row>
    <row r="624" customFormat="false" ht="12.75" hidden="false" customHeight="true" outlineLevel="0" collapsed="false">
      <c r="L624" s="7" t="n">
        <v>622</v>
      </c>
      <c r="M624" s="7" t="s">
        <v>1453</v>
      </c>
      <c r="N624" s="7" t="s">
        <v>832</v>
      </c>
      <c r="O624" s="7" t="s">
        <v>833</v>
      </c>
      <c r="P624" s="7" t="n">
        <v>380</v>
      </c>
      <c r="Q624" s="93" t="n">
        <f aca="false">P624/100</f>
        <v>3.8</v>
      </c>
      <c r="R624" s="7" t="n">
        <v>33</v>
      </c>
      <c r="S624" s="7" t="n">
        <v>0</v>
      </c>
      <c r="T624" s="7" t="n">
        <v>0</v>
      </c>
      <c r="U624" s="7" t="n">
        <v>0</v>
      </c>
      <c r="V624" s="7" t="n">
        <v>0</v>
      </c>
      <c r="W624" s="7" t="n">
        <v>0</v>
      </c>
      <c r="X624" s="7" t="n">
        <v>1</v>
      </c>
      <c r="Y624" s="7" t="s">
        <v>834</v>
      </c>
      <c r="Z624" s="7" t="s">
        <v>835</v>
      </c>
      <c r="AA624" s="7" t="s">
        <v>836</v>
      </c>
      <c r="AB624" s="7" t="s">
        <v>837</v>
      </c>
      <c r="AC624" s="7" t="n">
        <v>0</v>
      </c>
      <c r="AD624" s="7" t="s">
        <v>838</v>
      </c>
      <c r="AE624" s="7" t="s">
        <v>836</v>
      </c>
    </row>
    <row r="625" customFormat="false" ht="12.75" hidden="false" customHeight="true" outlineLevel="0" collapsed="false">
      <c r="L625" s="7" t="n">
        <v>623</v>
      </c>
      <c r="M625" s="7" t="s">
        <v>1454</v>
      </c>
      <c r="N625" s="7" t="s">
        <v>832</v>
      </c>
      <c r="O625" s="7" t="s">
        <v>833</v>
      </c>
      <c r="P625" s="7" t="n">
        <v>850</v>
      </c>
      <c r="Q625" s="93" t="n">
        <f aca="false">P625/100</f>
        <v>8.5</v>
      </c>
      <c r="R625" s="7" t="n">
        <v>33</v>
      </c>
      <c r="S625" s="7" t="n">
        <v>0</v>
      </c>
      <c r="T625" s="7" t="n">
        <v>0</v>
      </c>
      <c r="U625" s="7" t="n">
        <v>0</v>
      </c>
      <c r="V625" s="7" t="n">
        <v>0</v>
      </c>
      <c r="W625" s="7" t="n">
        <v>0</v>
      </c>
      <c r="X625" s="7" t="n">
        <v>1</v>
      </c>
      <c r="Y625" s="7" t="s">
        <v>834</v>
      </c>
      <c r="Z625" s="7" t="s">
        <v>835</v>
      </c>
      <c r="AA625" s="7" t="s">
        <v>836</v>
      </c>
      <c r="AB625" s="7" t="s">
        <v>837</v>
      </c>
      <c r="AC625" s="7" t="n">
        <v>0</v>
      </c>
      <c r="AD625" s="7" t="s">
        <v>838</v>
      </c>
      <c r="AE625" s="7" t="s">
        <v>836</v>
      </c>
    </row>
    <row r="626" customFormat="false" ht="12.75" hidden="false" customHeight="true" outlineLevel="0" collapsed="false">
      <c r="L626" s="7" t="n">
        <v>624</v>
      </c>
      <c r="M626" s="7" t="s">
        <v>1455</v>
      </c>
      <c r="N626" s="7" t="s">
        <v>832</v>
      </c>
      <c r="O626" s="7" t="s">
        <v>833</v>
      </c>
      <c r="P626" s="7" t="n">
        <v>400</v>
      </c>
      <c r="Q626" s="93" t="n">
        <f aca="false">P626/100</f>
        <v>4</v>
      </c>
      <c r="R626" s="7" t="n">
        <v>33</v>
      </c>
      <c r="S626" s="7" t="n">
        <v>0</v>
      </c>
      <c r="T626" s="7" t="n">
        <v>0</v>
      </c>
      <c r="U626" s="7" t="n">
        <v>0</v>
      </c>
      <c r="V626" s="7" t="n">
        <v>0</v>
      </c>
      <c r="W626" s="7" t="n">
        <v>0</v>
      </c>
      <c r="X626" s="7" t="n">
        <v>1</v>
      </c>
      <c r="Y626" s="7" t="s">
        <v>834</v>
      </c>
      <c r="Z626" s="7" t="s">
        <v>835</v>
      </c>
      <c r="AA626" s="7" t="s">
        <v>836</v>
      </c>
      <c r="AB626" s="7" t="s">
        <v>837</v>
      </c>
      <c r="AC626" s="7" t="n">
        <v>0</v>
      </c>
      <c r="AD626" s="7" t="s">
        <v>838</v>
      </c>
      <c r="AE626" s="7" t="s">
        <v>836</v>
      </c>
    </row>
    <row r="627" customFormat="false" ht="12.75" hidden="false" customHeight="true" outlineLevel="0" collapsed="false">
      <c r="L627" s="7" t="n">
        <v>625</v>
      </c>
      <c r="M627" s="7" t="s">
        <v>1456</v>
      </c>
      <c r="N627" s="7" t="s">
        <v>832</v>
      </c>
      <c r="O627" s="7" t="s">
        <v>833</v>
      </c>
      <c r="P627" s="7" t="n">
        <v>300</v>
      </c>
      <c r="Q627" s="93" t="n">
        <f aca="false">P627/100</f>
        <v>3</v>
      </c>
      <c r="R627" s="7" t="n">
        <v>33</v>
      </c>
      <c r="S627" s="7" t="n">
        <v>0</v>
      </c>
      <c r="T627" s="7" t="n">
        <v>0</v>
      </c>
      <c r="U627" s="7" t="n">
        <v>0</v>
      </c>
      <c r="V627" s="7" t="n">
        <v>0</v>
      </c>
      <c r="W627" s="7" t="n">
        <v>0</v>
      </c>
      <c r="X627" s="7" t="n">
        <v>1</v>
      </c>
      <c r="Y627" s="7" t="s">
        <v>834</v>
      </c>
      <c r="Z627" s="7" t="s">
        <v>835</v>
      </c>
      <c r="AA627" s="7" t="s">
        <v>836</v>
      </c>
      <c r="AB627" s="7" t="s">
        <v>837</v>
      </c>
      <c r="AC627" s="7" t="n">
        <v>0</v>
      </c>
      <c r="AD627" s="7" t="s">
        <v>838</v>
      </c>
      <c r="AE627" s="7" t="s">
        <v>836</v>
      </c>
    </row>
    <row r="628" customFormat="false" ht="12.75" hidden="false" customHeight="true" outlineLevel="0" collapsed="false">
      <c r="L628" s="7" t="n">
        <v>626</v>
      </c>
      <c r="M628" s="7" t="s">
        <v>1457</v>
      </c>
      <c r="N628" s="7" t="s">
        <v>832</v>
      </c>
      <c r="O628" s="7" t="s">
        <v>833</v>
      </c>
      <c r="P628" s="7" t="n">
        <v>350</v>
      </c>
      <c r="Q628" s="93" t="n">
        <f aca="false">P628/100</f>
        <v>3.5</v>
      </c>
      <c r="R628" s="7" t="n">
        <v>30</v>
      </c>
      <c r="S628" s="7" t="n">
        <v>0</v>
      </c>
      <c r="T628" s="7" t="n">
        <v>0</v>
      </c>
      <c r="U628" s="7" t="n">
        <v>0</v>
      </c>
      <c r="V628" s="7" t="n">
        <v>0</v>
      </c>
      <c r="W628" s="7" t="n">
        <v>0</v>
      </c>
      <c r="X628" s="7" t="n">
        <v>1</v>
      </c>
      <c r="Y628" s="7" t="s">
        <v>834</v>
      </c>
      <c r="Z628" s="7" t="s">
        <v>835</v>
      </c>
      <c r="AA628" s="7" t="s">
        <v>836</v>
      </c>
      <c r="AB628" s="7" t="s">
        <v>837</v>
      </c>
      <c r="AC628" s="7" t="n">
        <v>0</v>
      </c>
      <c r="AD628" s="7" t="s">
        <v>838</v>
      </c>
      <c r="AE628" s="7" t="s">
        <v>836</v>
      </c>
    </row>
    <row r="629" customFormat="false" ht="12.75" hidden="false" customHeight="true" outlineLevel="0" collapsed="false">
      <c r="L629" s="7" t="n">
        <v>627</v>
      </c>
      <c r="M629" s="7" t="s">
        <v>1458</v>
      </c>
      <c r="N629" s="7" t="s">
        <v>832</v>
      </c>
      <c r="O629" s="7" t="s">
        <v>833</v>
      </c>
      <c r="P629" s="7" t="n">
        <v>510</v>
      </c>
      <c r="Q629" s="93" t="n">
        <f aca="false">P629/100</f>
        <v>5.1</v>
      </c>
      <c r="R629" s="7" t="n">
        <v>31</v>
      </c>
      <c r="S629" s="7" t="n">
        <v>0</v>
      </c>
      <c r="T629" s="7" t="n">
        <v>0</v>
      </c>
      <c r="U629" s="7" t="n">
        <v>0</v>
      </c>
      <c r="V629" s="7" t="n">
        <v>0</v>
      </c>
      <c r="W629" s="7" t="n">
        <v>0</v>
      </c>
      <c r="X629" s="7" t="n">
        <v>3</v>
      </c>
      <c r="Y629" s="7" t="s">
        <v>834</v>
      </c>
      <c r="Z629" s="7" t="s">
        <v>835</v>
      </c>
      <c r="AA629" s="7" t="s">
        <v>836</v>
      </c>
      <c r="AB629" s="7" t="s">
        <v>837</v>
      </c>
      <c r="AC629" s="7" t="n">
        <v>0</v>
      </c>
      <c r="AD629" s="7" t="s">
        <v>838</v>
      </c>
      <c r="AE629" s="7" t="s">
        <v>836</v>
      </c>
    </row>
    <row r="630" customFormat="false" ht="12.75" hidden="false" customHeight="true" outlineLevel="0" collapsed="false">
      <c r="L630" s="7" t="n">
        <v>628</v>
      </c>
      <c r="M630" s="7" t="s">
        <v>1459</v>
      </c>
      <c r="N630" s="7" t="s">
        <v>832</v>
      </c>
      <c r="O630" s="7" t="s">
        <v>833</v>
      </c>
      <c r="P630" s="7" t="n">
        <v>370</v>
      </c>
      <c r="Q630" s="93" t="n">
        <f aca="false">P630/100</f>
        <v>3.7</v>
      </c>
      <c r="R630" s="7" t="n">
        <v>31</v>
      </c>
      <c r="S630" s="7" t="n">
        <v>0</v>
      </c>
      <c r="T630" s="7" t="n">
        <v>0</v>
      </c>
      <c r="U630" s="7" t="n">
        <v>0</v>
      </c>
      <c r="V630" s="7" t="n">
        <v>0</v>
      </c>
      <c r="W630" s="7" t="n">
        <v>0</v>
      </c>
      <c r="X630" s="7" t="n">
        <v>1</v>
      </c>
      <c r="Y630" s="7" t="s">
        <v>834</v>
      </c>
      <c r="Z630" s="7" t="s">
        <v>835</v>
      </c>
      <c r="AA630" s="7" t="s">
        <v>836</v>
      </c>
      <c r="AB630" s="7" t="s">
        <v>837</v>
      </c>
      <c r="AC630" s="7" t="n">
        <v>0</v>
      </c>
      <c r="AD630" s="7" t="s">
        <v>838</v>
      </c>
      <c r="AE630" s="7" t="s">
        <v>836</v>
      </c>
    </row>
    <row r="631" customFormat="false" ht="12.75" hidden="false" customHeight="true" outlineLevel="0" collapsed="false">
      <c r="L631" s="7" t="n">
        <v>629</v>
      </c>
      <c r="M631" s="7" t="s">
        <v>1460</v>
      </c>
      <c r="N631" s="7" t="s">
        <v>832</v>
      </c>
      <c r="O631" s="7" t="s">
        <v>833</v>
      </c>
      <c r="P631" s="7" t="n">
        <v>750</v>
      </c>
      <c r="Q631" s="93" t="n">
        <f aca="false">P631/100</f>
        <v>7.5</v>
      </c>
      <c r="R631" s="7" t="n">
        <v>30</v>
      </c>
      <c r="S631" s="7" t="n">
        <v>0</v>
      </c>
      <c r="T631" s="7" t="n">
        <v>0</v>
      </c>
      <c r="U631" s="7" t="n">
        <v>0</v>
      </c>
      <c r="V631" s="7" t="n">
        <v>0</v>
      </c>
      <c r="W631" s="7" t="n">
        <v>0</v>
      </c>
      <c r="X631" s="7" t="n">
        <v>1</v>
      </c>
      <c r="Y631" s="7" t="s">
        <v>834</v>
      </c>
      <c r="Z631" s="7" t="s">
        <v>835</v>
      </c>
      <c r="AA631" s="7" t="s">
        <v>836</v>
      </c>
      <c r="AB631" s="7" t="s">
        <v>837</v>
      </c>
      <c r="AC631" s="7" t="n">
        <v>0</v>
      </c>
      <c r="AD631" s="7" t="s">
        <v>838</v>
      </c>
      <c r="AE631" s="7" t="s">
        <v>836</v>
      </c>
    </row>
    <row r="632" customFormat="false" ht="12.75" hidden="false" customHeight="true" outlineLevel="0" collapsed="false">
      <c r="L632" s="7" t="n">
        <v>630</v>
      </c>
      <c r="M632" s="7" t="s">
        <v>1461</v>
      </c>
      <c r="N632" s="7" t="s">
        <v>832</v>
      </c>
      <c r="O632" s="7" t="s">
        <v>833</v>
      </c>
      <c r="P632" s="7" t="n">
        <v>2980</v>
      </c>
      <c r="Q632" s="93" t="n">
        <f aca="false">P632/100</f>
        <v>29.8</v>
      </c>
      <c r="R632" s="7" t="n">
        <v>30</v>
      </c>
      <c r="S632" s="7" t="n">
        <v>0</v>
      </c>
      <c r="T632" s="7" t="n">
        <v>0</v>
      </c>
      <c r="U632" s="7" t="n">
        <v>0</v>
      </c>
      <c r="V632" s="7" t="n">
        <v>0</v>
      </c>
      <c r="W632" s="7" t="n">
        <v>0</v>
      </c>
      <c r="X632" s="7" t="n">
        <v>1</v>
      </c>
      <c r="Y632" s="7" t="s">
        <v>834</v>
      </c>
      <c r="Z632" s="7" t="s">
        <v>835</v>
      </c>
      <c r="AA632" s="7" t="s">
        <v>836</v>
      </c>
      <c r="AB632" s="7" t="s">
        <v>837</v>
      </c>
      <c r="AC632" s="7" t="n">
        <v>0</v>
      </c>
      <c r="AD632" s="7" t="s">
        <v>838</v>
      </c>
      <c r="AE632" s="7" t="s">
        <v>836</v>
      </c>
    </row>
    <row r="633" customFormat="false" ht="12.75" hidden="false" customHeight="true" outlineLevel="0" collapsed="false">
      <c r="L633" s="7" t="n">
        <v>631</v>
      </c>
      <c r="M633" s="7" t="s">
        <v>1462</v>
      </c>
      <c r="N633" s="7" t="s">
        <v>832</v>
      </c>
      <c r="O633" s="7" t="s">
        <v>833</v>
      </c>
      <c r="P633" s="7" t="n">
        <v>5480</v>
      </c>
      <c r="Q633" s="93" t="n">
        <f aca="false">P633/100</f>
        <v>54.8</v>
      </c>
      <c r="R633" s="7" t="n">
        <v>30</v>
      </c>
      <c r="S633" s="7" t="n">
        <v>0</v>
      </c>
      <c r="T633" s="7" t="n">
        <v>0</v>
      </c>
      <c r="U633" s="7" t="n">
        <v>0</v>
      </c>
      <c r="V633" s="7" t="n">
        <v>0</v>
      </c>
      <c r="W633" s="7" t="n">
        <v>0</v>
      </c>
      <c r="X633" s="7" t="n">
        <v>1</v>
      </c>
      <c r="Y633" s="7" t="s">
        <v>834</v>
      </c>
      <c r="Z633" s="7" t="s">
        <v>835</v>
      </c>
      <c r="AA633" s="7" t="s">
        <v>836</v>
      </c>
      <c r="AB633" s="7" t="s">
        <v>837</v>
      </c>
      <c r="AC633" s="7" t="n">
        <v>0</v>
      </c>
      <c r="AD633" s="7" t="s">
        <v>838</v>
      </c>
      <c r="AE633" s="7" t="s">
        <v>836</v>
      </c>
    </row>
    <row r="634" customFormat="false" ht="12.75" hidden="false" customHeight="true" outlineLevel="0" collapsed="false">
      <c r="L634" s="7" t="n">
        <v>632</v>
      </c>
      <c r="M634" s="7" t="s">
        <v>1463</v>
      </c>
      <c r="N634" s="7" t="s">
        <v>832</v>
      </c>
      <c r="O634" s="7" t="s">
        <v>833</v>
      </c>
      <c r="P634" s="7" t="n">
        <v>380</v>
      </c>
      <c r="Q634" s="93" t="n">
        <f aca="false">P634/100</f>
        <v>3.8</v>
      </c>
      <c r="R634" s="7" t="n">
        <v>30</v>
      </c>
      <c r="S634" s="7" t="n">
        <v>0</v>
      </c>
      <c r="T634" s="7" t="n">
        <v>0</v>
      </c>
      <c r="U634" s="7" t="n">
        <v>0</v>
      </c>
      <c r="V634" s="7" t="n">
        <v>0</v>
      </c>
      <c r="W634" s="7" t="n">
        <v>0</v>
      </c>
      <c r="X634" s="7" t="n">
        <v>1</v>
      </c>
      <c r="Y634" s="7" t="s">
        <v>834</v>
      </c>
      <c r="Z634" s="7" t="s">
        <v>835</v>
      </c>
      <c r="AA634" s="7" t="s">
        <v>836</v>
      </c>
      <c r="AB634" s="7" t="s">
        <v>837</v>
      </c>
      <c r="AC634" s="7" t="n">
        <v>0</v>
      </c>
      <c r="AD634" s="7" t="s">
        <v>838</v>
      </c>
      <c r="AE634" s="7" t="s">
        <v>836</v>
      </c>
    </row>
    <row r="635" customFormat="false" ht="12.75" hidden="false" customHeight="true" outlineLevel="0" collapsed="false">
      <c r="L635" s="7" t="n">
        <v>633</v>
      </c>
      <c r="M635" s="7" t="s">
        <v>1464</v>
      </c>
      <c r="N635" s="7" t="s">
        <v>832</v>
      </c>
      <c r="O635" s="7" t="s">
        <v>833</v>
      </c>
      <c r="P635" s="7" t="n">
        <v>420</v>
      </c>
      <c r="Q635" s="93" t="n">
        <f aca="false">P635/100</f>
        <v>4.2</v>
      </c>
      <c r="R635" s="7" t="n">
        <v>30</v>
      </c>
      <c r="S635" s="7" t="n">
        <v>0</v>
      </c>
      <c r="T635" s="7" t="n">
        <v>0</v>
      </c>
      <c r="U635" s="7" t="n">
        <v>0</v>
      </c>
      <c r="V635" s="7" t="n">
        <v>0</v>
      </c>
      <c r="W635" s="7" t="n">
        <v>0</v>
      </c>
      <c r="X635" s="7" t="n">
        <v>1</v>
      </c>
      <c r="Y635" s="7" t="s">
        <v>834</v>
      </c>
      <c r="Z635" s="7" t="s">
        <v>835</v>
      </c>
      <c r="AA635" s="7" t="s">
        <v>836</v>
      </c>
      <c r="AB635" s="7" t="s">
        <v>837</v>
      </c>
      <c r="AC635" s="7" t="n">
        <v>0</v>
      </c>
      <c r="AD635" s="7" t="s">
        <v>838</v>
      </c>
      <c r="AE635" s="7" t="s">
        <v>836</v>
      </c>
    </row>
    <row r="636" customFormat="false" ht="12.75" hidden="false" customHeight="true" outlineLevel="0" collapsed="false">
      <c r="L636" s="7" t="n">
        <v>634</v>
      </c>
      <c r="M636" s="7" t="s">
        <v>1465</v>
      </c>
      <c r="N636" s="7" t="s">
        <v>832</v>
      </c>
      <c r="O636" s="7" t="s">
        <v>833</v>
      </c>
      <c r="P636" s="7" t="n">
        <v>370</v>
      </c>
      <c r="Q636" s="93" t="n">
        <f aca="false">P636/100</f>
        <v>3.7</v>
      </c>
      <c r="R636" s="7" t="n">
        <v>30</v>
      </c>
      <c r="S636" s="7" t="n">
        <v>0</v>
      </c>
      <c r="T636" s="7" t="n">
        <v>0</v>
      </c>
      <c r="U636" s="7" t="n">
        <v>0</v>
      </c>
      <c r="V636" s="7" t="n">
        <v>0</v>
      </c>
      <c r="W636" s="7" t="n">
        <v>0</v>
      </c>
      <c r="X636" s="7" t="n">
        <v>1</v>
      </c>
      <c r="Y636" s="7" t="s">
        <v>834</v>
      </c>
      <c r="Z636" s="7" t="s">
        <v>835</v>
      </c>
      <c r="AA636" s="7" t="s">
        <v>836</v>
      </c>
      <c r="AB636" s="7" t="s">
        <v>837</v>
      </c>
      <c r="AC636" s="7" t="n">
        <v>0</v>
      </c>
      <c r="AD636" s="7" t="s">
        <v>838</v>
      </c>
      <c r="AE636" s="7" t="s">
        <v>836</v>
      </c>
    </row>
    <row r="637" customFormat="false" ht="12.75" hidden="false" customHeight="true" outlineLevel="0" collapsed="false">
      <c r="L637" s="7" t="n">
        <v>635</v>
      </c>
      <c r="M637" s="7" t="s">
        <v>1466</v>
      </c>
      <c r="N637" s="7" t="s">
        <v>832</v>
      </c>
      <c r="O637" s="7" t="s">
        <v>833</v>
      </c>
      <c r="P637" s="7" t="n">
        <v>320</v>
      </c>
      <c r="Q637" s="93" t="n">
        <f aca="false">P637/100</f>
        <v>3.2</v>
      </c>
      <c r="R637" s="7" t="n">
        <v>32</v>
      </c>
      <c r="S637" s="7" t="n">
        <v>0</v>
      </c>
      <c r="T637" s="7" t="n">
        <v>0</v>
      </c>
      <c r="U637" s="7" t="n">
        <v>0</v>
      </c>
      <c r="V637" s="7" t="n">
        <v>0</v>
      </c>
      <c r="W637" s="7" t="n">
        <v>0</v>
      </c>
      <c r="X637" s="7" t="n">
        <v>1</v>
      </c>
      <c r="Y637" s="7" t="s">
        <v>834</v>
      </c>
      <c r="Z637" s="7" t="s">
        <v>835</v>
      </c>
      <c r="AA637" s="7" t="s">
        <v>836</v>
      </c>
      <c r="AB637" s="7" t="s">
        <v>837</v>
      </c>
      <c r="AC637" s="7" t="n">
        <v>0</v>
      </c>
      <c r="AD637" s="7" t="s">
        <v>838</v>
      </c>
      <c r="AE637" s="7" t="s">
        <v>836</v>
      </c>
    </row>
    <row r="638" customFormat="false" ht="12.75" hidden="false" customHeight="true" outlineLevel="0" collapsed="false">
      <c r="L638" s="7" t="n">
        <v>636</v>
      </c>
      <c r="M638" s="7" t="s">
        <v>1467</v>
      </c>
      <c r="N638" s="7" t="s">
        <v>832</v>
      </c>
      <c r="O638" s="7" t="s">
        <v>833</v>
      </c>
      <c r="P638" s="7" t="n">
        <v>1060</v>
      </c>
      <c r="Q638" s="93" t="n">
        <f aca="false">P638/100</f>
        <v>10.6</v>
      </c>
      <c r="R638" s="7" t="n">
        <v>32</v>
      </c>
      <c r="S638" s="7" t="n">
        <v>0</v>
      </c>
      <c r="T638" s="7" t="n">
        <v>0</v>
      </c>
      <c r="U638" s="7" t="n">
        <v>0</v>
      </c>
      <c r="V638" s="7" t="n">
        <v>0</v>
      </c>
      <c r="W638" s="7" t="n">
        <v>0</v>
      </c>
      <c r="X638" s="7" t="n">
        <v>1</v>
      </c>
      <c r="Y638" s="7" t="s">
        <v>834</v>
      </c>
      <c r="Z638" s="7" t="s">
        <v>835</v>
      </c>
      <c r="AA638" s="7" t="s">
        <v>836</v>
      </c>
      <c r="AB638" s="7" t="s">
        <v>837</v>
      </c>
      <c r="AC638" s="7" t="n">
        <v>0</v>
      </c>
      <c r="AD638" s="7" t="s">
        <v>838</v>
      </c>
      <c r="AE638" s="7" t="s">
        <v>836</v>
      </c>
    </row>
    <row r="639" customFormat="false" ht="12.75" hidden="false" customHeight="true" outlineLevel="0" collapsed="false">
      <c r="L639" s="7" t="n">
        <v>637</v>
      </c>
      <c r="M639" s="7" t="s">
        <v>1468</v>
      </c>
      <c r="N639" s="7" t="s">
        <v>832</v>
      </c>
      <c r="O639" s="7" t="s">
        <v>862</v>
      </c>
      <c r="P639" s="7" t="n">
        <v>2300</v>
      </c>
      <c r="Q639" s="93" t="n">
        <f aca="false">P639/100</f>
        <v>23</v>
      </c>
      <c r="R639" s="7" t="n">
        <v>31</v>
      </c>
      <c r="S639" s="7" t="n">
        <v>0</v>
      </c>
      <c r="T639" s="7" t="n">
        <v>0</v>
      </c>
      <c r="U639" s="7" t="n">
        <v>0</v>
      </c>
      <c r="V639" s="7" t="n">
        <v>0</v>
      </c>
      <c r="W639" s="7" t="n">
        <v>0</v>
      </c>
      <c r="X639" s="7" t="n">
        <v>1</v>
      </c>
      <c r="Y639" s="7" t="s">
        <v>834</v>
      </c>
      <c r="Z639" s="7" t="s">
        <v>835</v>
      </c>
      <c r="AA639" s="7" t="s">
        <v>836</v>
      </c>
      <c r="AB639" s="7" t="s">
        <v>837</v>
      </c>
      <c r="AC639" s="7" t="n">
        <v>0</v>
      </c>
      <c r="AD639" s="7" t="s">
        <v>838</v>
      </c>
      <c r="AE639" s="7" t="s">
        <v>836</v>
      </c>
    </row>
    <row r="640" customFormat="false" ht="12.75" hidden="false" customHeight="true" outlineLevel="0" collapsed="false">
      <c r="L640" s="7" t="n">
        <v>638</v>
      </c>
      <c r="M640" s="7" t="s">
        <v>1469</v>
      </c>
      <c r="N640" s="7" t="s">
        <v>832</v>
      </c>
      <c r="O640" s="7" t="s">
        <v>833</v>
      </c>
      <c r="P640" s="7" t="n">
        <v>580</v>
      </c>
      <c r="Q640" s="93" t="n">
        <f aca="false">P640/100</f>
        <v>5.8</v>
      </c>
      <c r="R640" s="7" t="n">
        <v>31</v>
      </c>
      <c r="S640" s="7" t="n">
        <v>0</v>
      </c>
      <c r="T640" s="7" t="n">
        <v>0</v>
      </c>
      <c r="U640" s="7" t="n">
        <v>0</v>
      </c>
      <c r="V640" s="7" t="n">
        <v>0</v>
      </c>
      <c r="W640" s="7" t="n">
        <v>0</v>
      </c>
      <c r="X640" s="7" t="n">
        <v>1</v>
      </c>
      <c r="Y640" s="7" t="s">
        <v>834</v>
      </c>
      <c r="Z640" s="7" t="s">
        <v>835</v>
      </c>
      <c r="AA640" s="7" t="s">
        <v>836</v>
      </c>
      <c r="AB640" s="7" t="s">
        <v>837</v>
      </c>
      <c r="AC640" s="7" t="n">
        <v>0</v>
      </c>
      <c r="AD640" s="7" t="s">
        <v>838</v>
      </c>
      <c r="AE640" s="7" t="s">
        <v>836</v>
      </c>
    </row>
    <row r="641" customFormat="false" ht="12.75" hidden="false" customHeight="true" outlineLevel="0" collapsed="false">
      <c r="L641" s="7" t="n">
        <v>639</v>
      </c>
      <c r="M641" s="7" t="s">
        <v>1470</v>
      </c>
      <c r="N641" s="7" t="s">
        <v>832</v>
      </c>
      <c r="O641" s="7" t="s">
        <v>833</v>
      </c>
      <c r="P641" s="7" t="n">
        <v>620</v>
      </c>
      <c r="Q641" s="93" t="n">
        <f aca="false">P641/100</f>
        <v>6.2</v>
      </c>
      <c r="R641" s="7" t="n">
        <v>31</v>
      </c>
      <c r="S641" s="7" t="n">
        <v>0</v>
      </c>
      <c r="T641" s="7" t="n">
        <v>0</v>
      </c>
      <c r="U641" s="7" t="n">
        <v>0</v>
      </c>
      <c r="V641" s="7" t="n">
        <v>0</v>
      </c>
      <c r="W641" s="7" t="n">
        <v>0</v>
      </c>
      <c r="X641" s="7" t="n">
        <v>1</v>
      </c>
      <c r="Y641" s="7" t="s">
        <v>834</v>
      </c>
      <c r="Z641" s="7" t="s">
        <v>835</v>
      </c>
      <c r="AA641" s="7" t="s">
        <v>836</v>
      </c>
      <c r="AB641" s="7" t="s">
        <v>837</v>
      </c>
      <c r="AC641" s="7" t="n">
        <v>0</v>
      </c>
      <c r="AD641" s="7" t="s">
        <v>838</v>
      </c>
      <c r="AE641" s="7" t="s">
        <v>836</v>
      </c>
    </row>
    <row r="642" customFormat="false" ht="12.75" hidden="false" customHeight="true" outlineLevel="0" collapsed="false">
      <c r="L642" s="7" t="n">
        <v>640</v>
      </c>
      <c r="M642" s="7" t="s">
        <v>1471</v>
      </c>
      <c r="N642" s="7" t="s">
        <v>832</v>
      </c>
      <c r="O642" s="7" t="s">
        <v>833</v>
      </c>
      <c r="P642" s="7" t="n">
        <v>580</v>
      </c>
      <c r="Q642" s="93" t="n">
        <f aca="false">P642/100</f>
        <v>5.8</v>
      </c>
      <c r="R642" s="7" t="n">
        <v>31</v>
      </c>
      <c r="S642" s="7" t="n">
        <v>0</v>
      </c>
      <c r="T642" s="7" t="n">
        <v>0</v>
      </c>
      <c r="U642" s="7" t="n">
        <v>0</v>
      </c>
      <c r="V642" s="7" t="n">
        <v>0</v>
      </c>
      <c r="W642" s="7" t="n">
        <v>0</v>
      </c>
      <c r="X642" s="7" t="n">
        <v>1</v>
      </c>
      <c r="Y642" s="7" t="s">
        <v>834</v>
      </c>
      <c r="Z642" s="7" t="s">
        <v>835</v>
      </c>
      <c r="AA642" s="7" t="s">
        <v>836</v>
      </c>
      <c r="AB642" s="7" t="s">
        <v>837</v>
      </c>
      <c r="AC642" s="7" t="n">
        <v>0</v>
      </c>
      <c r="AD642" s="7" t="s">
        <v>838</v>
      </c>
      <c r="AE642" s="7" t="s">
        <v>836</v>
      </c>
    </row>
    <row r="643" customFormat="false" ht="12.75" hidden="false" customHeight="true" outlineLevel="0" collapsed="false">
      <c r="L643" s="7" t="n">
        <v>641</v>
      </c>
      <c r="M643" s="7" t="s">
        <v>1472</v>
      </c>
      <c r="N643" s="7" t="s">
        <v>832</v>
      </c>
      <c r="O643" s="7" t="s">
        <v>833</v>
      </c>
      <c r="P643" s="7" t="n">
        <v>460</v>
      </c>
      <c r="Q643" s="93" t="n">
        <f aca="false">P643/100</f>
        <v>4.6</v>
      </c>
      <c r="R643" s="7" t="n">
        <v>31</v>
      </c>
      <c r="S643" s="7" t="n">
        <v>0</v>
      </c>
      <c r="T643" s="7" t="n">
        <v>0</v>
      </c>
      <c r="U643" s="7" t="n">
        <v>0</v>
      </c>
      <c r="V643" s="7" t="n">
        <v>0</v>
      </c>
      <c r="W643" s="7" t="n">
        <v>0</v>
      </c>
      <c r="X643" s="7" t="n">
        <v>1</v>
      </c>
      <c r="Y643" s="7" t="s">
        <v>834</v>
      </c>
      <c r="Z643" s="7" t="s">
        <v>835</v>
      </c>
      <c r="AA643" s="7" t="s">
        <v>836</v>
      </c>
      <c r="AB643" s="7" t="s">
        <v>837</v>
      </c>
      <c r="AC643" s="7" t="n">
        <v>0</v>
      </c>
      <c r="AD643" s="7" t="s">
        <v>838</v>
      </c>
      <c r="AE643" s="7" t="s">
        <v>836</v>
      </c>
    </row>
    <row r="644" customFormat="false" ht="12.75" hidden="false" customHeight="true" outlineLevel="0" collapsed="false">
      <c r="L644" s="7" t="n">
        <v>642</v>
      </c>
      <c r="M644" s="7" t="s">
        <v>1473</v>
      </c>
      <c r="N644" s="7" t="s">
        <v>832</v>
      </c>
      <c r="O644" s="7" t="s">
        <v>833</v>
      </c>
      <c r="P644" s="7" t="n">
        <v>1150</v>
      </c>
      <c r="Q644" s="93" t="n">
        <f aca="false">P644/100</f>
        <v>11.5</v>
      </c>
      <c r="R644" s="7" t="n">
        <v>31</v>
      </c>
      <c r="S644" s="7" t="n">
        <v>0</v>
      </c>
      <c r="T644" s="7" t="n">
        <v>0</v>
      </c>
      <c r="U644" s="7" t="n">
        <v>0</v>
      </c>
      <c r="V644" s="7" t="n">
        <v>0</v>
      </c>
      <c r="W644" s="7" t="n">
        <v>0</v>
      </c>
      <c r="X644" s="7" t="n">
        <v>3</v>
      </c>
      <c r="Y644" s="7" t="s">
        <v>834</v>
      </c>
      <c r="Z644" s="7" t="s">
        <v>835</v>
      </c>
      <c r="AA644" s="7" t="s">
        <v>836</v>
      </c>
      <c r="AB644" s="7" t="s">
        <v>837</v>
      </c>
      <c r="AC644" s="7" t="n">
        <v>0</v>
      </c>
      <c r="AD644" s="7" t="s">
        <v>838</v>
      </c>
      <c r="AE644" s="7" t="s">
        <v>836</v>
      </c>
    </row>
    <row r="645" customFormat="false" ht="12.75" hidden="false" customHeight="true" outlineLevel="0" collapsed="false">
      <c r="L645" s="7" t="n">
        <v>643</v>
      </c>
      <c r="M645" s="7" t="s">
        <v>1474</v>
      </c>
      <c r="N645" s="7" t="s">
        <v>832</v>
      </c>
      <c r="O645" s="7" t="s">
        <v>833</v>
      </c>
      <c r="P645" s="7" t="n">
        <v>1400</v>
      </c>
      <c r="Q645" s="93" t="n">
        <f aca="false">P645/100</f>
        <v>14</v>
      </c>
      <c r="R645" s="7" t="n">
        <v>31</v>
      </c>
      <c r="S645" s="7" t="n">
        <v>0</v>
      </c>
      <c r="T645" s="7" t="n">
        <v>0</v>
      </c>
      <c r="U645" s="7" t="n">
        <v>0</v>
      </c>
      <c r="V645" s="7" t="n">
        <v>0</v>
      </c>
      <c r="W645" s="7" t="n">
        <v>0</v>
      </c>
      <c r="X645" s="7" t="n">
        <v>3</v>
      </c>
      <c r="Y645" s="7" t="s">
        <v>834</v>
      </c>
      <c r="Z645" s="7" t="s">
        <v>835</v>
      </c>
      <c r="AA645" s="7" t="s">
        <v>836</v>
      </c>
      <c r="AB645" s="7" t="s">
        <v>837</v>
      </c>
      <c r="AC645" s="7" t="n">
        <v>0</v>
      </c>
      <c r="AD645" s="7" t="s">
        <v>838</v>
      </c>
      <c r="AE645" s="7" t="s">
        <v>836</v>
      </c>
    </row>
    <row r="646" customFormat="false" ht="12.75" hidden="false" customHeight="true" outlineLevel="0" collapsed="false">
      <c r="L646" s="7" t="n">
        <v>644</v>
      </c>
      <c r="M646" s="7" t="s">
        <v>1475</v>
      </c>
      <c r="N646" s="7" t="s">
        <v>832</v>
      </c>
      <c r="O646" s="7" t="s">
        <v>833</v>
      </c>
      <c r="P646" s="7" t="n">
        <v>250</v>
      </c>
      <c r="Q646" s="93" t="n">
        <f aca="false">P646/100</f>
        <v>2.5</v>
      </c>
      <c r="R646" s="7" t="n">
        <v>31</v>
      </c>
      <c r="S646" s="7" t="n">
        <v>0</v>
      </c>
      <c r="T646" s="7" t="n">
        <v>0</v>
      </c>
      <c r="U646" s="7" t="n">
        <v>0</v>
      </c>
      <c r="V646" s="7" t="n">
        <v>0</v>
      </c>
      <c r="W646" s="7" t="n">
        <v>0</v>
      </c>
      <c r="X646" s="7" t="n">
        <v>1</v>
      </c>
      <c r="Y646" s="7" t="s">
        <v>834</v>
      </c>
      <c r="Z646" s="7" t="s">
        <v>835</v>
      </c>
      <c r="AA646" s="7" t="s">
        <v>836</v>
      </c>
      <c r="AB646" s="7" t="s">
        <v>837</v>
      </c>
      <c r="AC646" s="7" t="n">
        <v>0</v>
      </c>
      <c r="AD646" s="7" t="s">
        <v>838</v>
      </c>
      <c r="AE646" s="7" t="s">
        <v>836</v>
      </c>
    </row>
    <row r="647" customFormat="false" ht="12.75" hidden="false" customHeight="true" outlineLevel="0" collapsed="false">
      <c r="L647" s="7" t="n">
        <v>645</v>
      </c>
      <c r="M647" s="7" t="s">
        <v>1476</v>
      </c>
      <c r="N647" s="7" t="s">
        <v>832</v>
      </c>
      <c r="O647" s="7" t="s">
        <v>833</v>
      </c>
      <c r="P647" s="7" t="n">
        <v>2000</v>
      </c>
      <c r="Q647" s="93" t="n">
        <f aca="false">P647/100</f>
        <v>20</v>
      </c>
      <c r="R647" s="7" t="n">
        <v>9</v>
      </c>
      <c r="S647" s="7" t="n">
        <v>0</v>
      </c>
      <c r="T647" s="7" t="n">
        <v>0</v>
      </c>
      <c r="U647" s="7" t="n">
        <v>0</v>
      </c>
      <c r="V647" s="7" t="n">
        <v>0</v>
      </c>
      <c r="W647" s="7" t="n">
        <v>0</v>
      </c>
      <c r="X647" s="7" t="n">
        <v>1</v>
      </c>
      <c r="Y647" s="7" t="s">
        <v>834</v>
      </c>
      <c r="Z647" s="7" t="s">
        <v>835</v>
      </c>
      <c r="AA647" s="7" t="s">
        <v>836</v>
      </c>
      <c r="AB647" s="7" t="s">
        <v>837</v>
      </c>
      <c r="AC647" s="7" t="n">
        <v>0</v>
      </c>
      <c r="AD647" s="7" t="s">
        <v>838</v>
      </c>
      <c r="AE647" s="7" t="s">
        <v>836</v>
      </c>
    </row>
    <row r="648" customFormat="false" ht="12.75" hidden="false" customHeight="true" outlineLevel="0" collapsed="false">
      <c r="L648" s="7" t="n">
        <v>646</v>
      </c>
      <c r="M648" s="7" t="s">
        <v>1477</v>
      </c>
      <c r="N648" s="7" t="s">
        <v>832</v>
      </c>
      <c r="O648" s="7" t="s">
        <v>833</v>
      </c>
      <c r="P648" s="7" t="n">
        <v>2000</v>
      </c>
      <c r="Q648" s="93" t="n">
        <f aca="false">P648/100</f>
        <v>20</v>
      </c>
      <c r="R648" s="7" t="n">
        <v>9</v>
      </c>
      <c r="S648" s="7" t="n">
        <v>0</v>
      </c>
      <c r="T648" s="7" t="n">
        <v>0</v>
      </c>
      <c r="U648" s="7" t="n">
        <v>0</v>
      </c>
      <c r="V648" s="7" t="n">
        <v>0</v>
      </c>
      <c r="W648" s="7" t="n">
        <v>0</v>
      </c>
      <c r="X648" s="7" t="n">
        <v>1</v>
      </c>
      <c r="Y648" s="7" t="s">
        <v>834</v>
      </c>
      <c r="Z648" s="7" t="s">
        <v>835</v>
      </c>
      <c r="AA648" s="7" t="s">
        <v>836</v>
      </c>
      <c r="AB648" s="7" t="s">
        <v>837</v>
      </c>
      <c r="AC648" s="7" t="n">
        <v>0</v>
      </c>
      <c r="AD648" s="7" t="s">
        <v>838</v>
      </c>
      <c r="AE648" s="7" t="s">
        <v>836</v>
      </c>
    </row>
    <row r="649" customFormat="false" ht="12.75" hidden="false" customHeight="true" outlineLevel="0" collapsed="false">
      <c r="L649" s="7" t="n">
        <v>647</v>
      </c>
      <c r="M649" s="7" t="s">
        <v>1478</v>
      </c>
      <c r="N649" s="7" t="s">
        <v>832</v>
      </c>
      <c r="O649" s="7" t="s">
        <v>833</v>
      </c>
      <c r="P649" s="7" t="n">
        <v>3000</v>
      </c>
      <c r="Q649" s="93" t="n">
        <f aca="false">P649/100</f>
        <v>30</v>
      </c>
      <c r="R649" s="7" t="n">
        <v>9</v>
      </c>
      <c r="S649" s="7" t="n">
        <v>0</v>
      </c>
      <c r="T649" s="7" t="n">
        <v>0</v>
      </c>
      <c r="U649" s="7" t="n">
        <v>0</v>
      </c>
      <c r="V649" s="7" t="n">
        <v>0</v>
      </c>
      <c r="W649" s="7" t="n">
        <v>0</v>
      </c>
      <c r="X649" s="7" t="n">
        <v>1</v>
      </c>
      <c r="Y649" s="7" t="s">
        <v>834</v>
      </c>
      <c r="Z649" s="7" t="s">
        <v>835</v>
      </c>
      <c r="AA649" s="7" t="s">
        <v>836</v>
      </c>
      <c r="AB649" s="7" t="s">
        <v>837</v>
      </c>
      <c r="AC649" s="7" t="n">
        <v>0</v>
      </c>
      <c r="AD649" s="7" t="s">
        <v>838</v>
      </c>
      <c r="AE649" s="7" t="s">
        <v>836</v>
      </c>
    </row>
    <row r="650" customFormat="false" ht="12.75" hidden="false" customHeight="true" outlineLevel="0" collapsed="false">
      <c r="L650" s="7" t="n">
        <v>648</v>
      </c>
      <c r="M650" s="7" t="s">
        <v>1479</v>
      </c>
      <c r="N650" s="7" t="s">
        <v>832</v>
      </c>
      <c r="O650" s="7" t="s">
        <v>833</v>
      </c>
      <c r="P650" s="7" t="n">
        <v>3500</v>
      </c>
      <c r="Q650" s="93" t="n">
        <f aca="false">P650/100</f>
        <v>35</v>
      </c>
      <c r="R650" s="7" t="n">
        <v>9</v>
      </c>
      <c r="S650" s="7" t="n">
        <v>0</v>
      </c>
      <c r="T650" s="7" t="n">
        <v>0</v>
      </c>
      <c r="U650" s="7" t="n">
        <v>0</v>
      </c>
      <c r="V650" s="7" t="n">
        <v>0</v>
      </c>
      <c r="W650" s="7" t="n">
        <v>0</v>
      </c>
      <c r="X650" s="7" t="n">
        <v>1</v>
      </c>
      <c r="Y650" s="7" t="s">
        <v>834</v>
      </c>
      <c r="Z650" s="7" t="s">
        <v>835</v>
      </c>
      <c r="AA650" s="7" t="s">
        <v>836</v>
      </c>
      <c r="AB650" s="7" t="s">
        <v>837</v>
      </c>
      <c r="AC650" s="7" t="n">
        <v>0</v>
      </c>
      <c r="AD650" s="7" t="s">
        <v>838</v>
      </c>
      <c r="AE650" s="7" t="s">
        <v>836</v>
      </c>
    </row>
    <row r="651" customFormat="false" ht="12.75" hidden="false" customHeight="true" outlineLevel="0" collapsed="false">
      <c r="L651" s="7" t="n">
        <v>649</v>
      </c>
      <c r="M651" s="7" t="s">
        <v>1480</v>
      </c>
      <c r="N651" s="7" t="s">
        <v>832</v>
      </c>
      <c r="O651" s="7" t="s">
        <v>833</v>
      </c>
      <c r="P651" s="7" t="n">
        <v>4000</v>
      </c>
      <c r="Q651" s="93" t="n">
        <f aca="false">P651/100</f>
        <v>40</v>
      </c>
      <c r="R651" s="7" t="n">
        <v>9</v>
      </c>
      <c r="S651" s="7" t="n">
        <v>0</v>
      </c>
      <c r="T651" s="7" t="n">
        <v>0</v>
      </c>
      <c r="U651" s="7" t="n">
        <v>0</v>
      </c>
      <c r="V651" s="7" t="n">
        <v>0</v>
      </c>
      <c r="W651" s="7" t="n">
        <v>0</v>
      </c>
      <c r="X651" s="7" t="n">
        <v>1</v>
      </c>
      <c r="Y651" s="7" t="s">
        <v>834</v>
      </c>
      <c r="Z651" s="7" t="s">
        <v>835</v>
      </c>
      <c r="AA651" s="7" t="s">
        <v>836</v>
      </c>
      <c r="AB651" s="7" t="s">
        <v>837</v>
      </c>
      <c r="AC651" s="7" t="n">
        <v>0</v>
      </c>
      <c r="AD651" s="7" t="s">
        <v>838</v>
      </c>
      <c r="AE651" s="7" t="s">
        <v>836</v>
      </c>
    </row>
    <row r="652" customFormat="false" ht="12.75" hidden="false" customHeight="true" outlineLevel="0" collapsed="false">
      <c r="L652" s="7" t="n">
        <v>650</v>
      </c>
      <c r="M652" s="7" t="s">
        <v>1481</v>
      </c>
      <c r="N652" s="7" t="s">
        <v>832</v>
      </c>
      <c r="O652" s="7" t="s">
        <v>833</v>
      </c>
      <c r="P652" s="7" t="n">
        <v>5200</v>
      </c>
      <c r="Q652" s="93" t="n">
        <f aca="false">P652/100</f>
        <v>52</v>
      </c>
      <c r="R652" s="7" t="n">
        <v>9</v>
      </c>
      <c r="S652" s="7" t="n">
        <v>0</v>
      </c>
      <c r="T652" s="7" t="n">
        <v>0</v>
      </c>
      <c r="U652" s="7" t="n">
        <v>0</v>
      </c>
      <c r="V652" s="7" t="n">
        <v>0</v>
      </c>
      <c r="W652" s="7" t="n">
        <v>0</v>
      </c>
      <c r="X652" s="7" t="n">
        <v>3</v>
      </c>
      <c r="Y652" s="7" t="s">
        <v>834</v>
      </c>
      <c r="Z652" s="7" t="s">
        <v>835</v>
      </c>
      <c r="AA652" s="7" t="s">
        <v>836</v>
      </c>
      <c r="AB652" s="7" t="s">
        <v>837</v>
      </c>
      <c r="AC652" s="7" t="n">
        <v>0</v>
      </c>
      <c r="AD652" s="7" t="s">
        <v>838</v>
      </c>
      <c r="AE652" s="7" t="s">
        <v>836</v>
      </c>
    </row>
    <row r="653" customFormat="false" ht="12.75" hidden="false" customHeight="true" outlineLevel="0" collapsed="false">
      <c r="L653" s="7" t="n">
        <v>651</v>
      </c>
      <c r="M653" s="7" t="s">
        <v>1482</v>
      </c>
      <c r="N653" s="7" t="s">
        <v>832</v>
      </c>
      <c r="O653" s="7" t="s">
        <v>833</v>
      </c>
      <c r="P653" s="7" t="n">
        <v>400</v>
      </c>
      <c r="Q653" s="93" t="n">
        <f aca="false">P653/100</f>
        <v>4</v>
      </c>
      <c r="R653" s="7" t="n">
        <v>36</v>
      </c>
      <c r="S653" s="7" t="n">
        <v>0</v>
      </c>
      <c r="T653" s="7" t="n">
        <v>0</v>
      </c>
      <c r="U653" s="7" t="n">
        <v>0</v>
      </c>
      <c r="V653" s="7" t="n">
        <v>0</v>
      </c>
      <c r="W653" s="7" t="n">
        <v>0</v>
      </c>
      <c r="X653" s="7" t="n">
        <v>1</v>
      </c>
      <c r="Y653" s="7" t="s">
        <v>834</v>
      </c>
      <c r="Z653" s="7" t="s">
        <v>835</v>
      </c>
      <c r="AA653" s="7" t="s">
        <v>836</v>
      </c>
      <c r="AB653" s="7" t="s">
        <v>837</v>
      </c>
      <c r="AC653" s="7" t="n">
        <v>0</v>
      </c>
      <c r="AD653" s="7" t="s">
        <v>838</v>
      </c>
      <c r="AE653" s="7" t="s">
        <v>836</v>
      </c>
    </row>
    <row r="654" customFormat="false" ht="12.75" hidden="false" customHeight="true" outlineLevel="0" collapsed="false">
      <c r="L654" s="7" t="n">
        <v>652</v>
      </c>
      <c r="M654" s="7" t="s">
        <v>1483</v>
      </c>
      <c r="N654" s="7" t="s">
        <v>832</v>
      </c>
      <c r="O654" s="7" t="s">
        <v>833</v>
      </c>
      <c r="P654" s="7" t="n">
        <v>500</v>
      </c>
      <c r="Q654" s="93" t="n">
        <f aca="false">P654/100</f>
        <v>5</v>
      </c>
      <c r="R654" s="7" t="n">
        <v>9</v>
      </c>
      <c r="S654" s="7" t="n">
        <v>0</v>
      </c>
      <c r="T654" s="7" t="n">
        <v>0</v>
      </c>
      <c r="U654" s="7" t="n">
        <v>0</v>
      </c>
      <c r="V654" s="7" t="n">
        <v>0</v>
      </c>
      <c r="W654" s="7" t="n">
        <v>0</v>
      </c>
      <c r="X654" s="7" t="n">
        <v>1</v>
      </c>
      <c r="Y654" s="7" t="s">
        <v>834</v>
      </c>
      <c r="Z654" s="7" t="s">
        <v>835</v>
      </c>
      <c r="AA654" s="7" t="s">
        <v>836</v>
      </c>
      <c r="AB654" s="7" t="s">
        <v>837</v>
      </c>
      <c r="AC654" s="7" t="n">
        <v>0</v>
      </c>
      <c r="AD654" s="7" t="s">
        <v>838</v>
      </c>
      <c r="AE654" s="7" t="s">
        <v>836</v>
      </c>
    </row>
    <row r="655" customFormat="false" ht="12.75" hidden="false" customHeight="true" outlineLevel="0" collapsed="false">
      <c r="L655" s="7" t="n">
        <v>653</v>
      </c>
      <c r="M655" s="7" t="s">
        <v>1484</v>
      </c>
      <c r="N655" s="7" t="s">
        <v>832</v>
      </c>
      <c r="O655" s="7" t="s">
        <v>833</v>
      </c>
      <c r="P655" s="7" t="n">
        <v>500</v>
      </c>
      <c r="Q655" s="93" t="n">
        <f aca="false">P655/100</f>
        <v>5</v>
      </c>
      <c r="R655" s="7" t="n">
        <v>9</v>
      </c>
      <c r="S655" s="7" t="n">
        <v>0</v>
      </c>
      <c r="T655" s="7" t="n">
        <v>0</v>
      </c>
      <c r="U655" s="7" t="n">
        <v>0</v>
      </c>
      <c r="V655" s="7" t="n">
        <v>0</v>
      </c>
      <c r="W655" s="7" t="n">
        <v>0</v>
      </c>
      <c r="X655" s="7" t="n">
        <v>1</v>
      </c>
      <c r="Y655" s="7" t="s">
        <v>834</v>
      </c>
      <c r="Z655" s="7" t="s">
        <v>835</v>
      </c>
      <c r="AA655" s="7" t="s">
        <v>836</v>
      </c>
      <c r="AB655" s="7" t="s">
        <v>837</v>
      </c>
      <c r="AC655" s="7" t="n">
        <v>0</v>
      </c>
      <c r="AD655" s="7" t="s">
        <v>838</v>
      </c>
      <c r="AE655" s="7" t="s">
        <v>836</v>
      </c>
    </row>
    <row r="656" customFormat="false" ht="12.75" hidden="false" customHeight="true" outlineLevel="0" collapsed="false">
      <c r="L656" s="7" t="n">
        <v>654</v>
      </c>
      <c r="M656" s="7" t="s">
        <v>1485</v>
      </c>
      <c r="N656" s="7" t="s">
        <v>832</v>
      </c>
      <c r="O656" s="7" t="s">
        <v>833</v>
      </c>
      <c r="P656" s="7" t="n">
        <v>620</v>
      </c>
      <c r="Q656" s="93" t="n">
        <f aca="false">P656/100</f>
        <v>6.2</v>
      </c>
      <c r="R656" s="7" t="n">
        <v>30</v>
      </c>
      <c r="S656" s="7" t="n">
        <v>0</v>
      </c>
      <c r="T656" s="7" t="n">
        <v>0</v>
      </c>
      <c r="U656" s="7" t="n">
        <v>0</v>
      </c>
      <c r="V656" s="7" t="n">
        <v>0</v>
      </c>
      <c r="W656" s="7" t="n">
        <v>0</v>
      </c>
      <c r="X656" s="7" t="n">
        <v>1</v>
      </c>
      <c r="Y656" s="7" t="s">
        <v>834</v>
      </c>
      <c r="Z656" s="7" t="s">
        <v>835</v>
      </c>
      <c r="AA656" s="7" t="s">
        <v>836</v>
      </c>
      <c r="AB656" s="7" t="s">
        <v>837</v>
      </c>
      <c r="AC656" s="7" t="n">
        <v>0</v>
      </c>
      <c r="AD656" s="7" t="s">
        <v>838</v>
      </c>
      <c r="AE656" s="7" t="s">
        <v>836</v>
      </c>
    </row>
    <row r="657" customFormat="false" ht="12.75" hidden="false" customHeight="true" outlineLevel="0" collapsed="false">
      <c r="L657" s="7" t="n">
        <v>655</v>
      </c>
      <c r="M657" s="7" t="s">
        <v>1486</v>
      </c>
      <c r="N657" s="7" t="s">
        <v>832</v>
      </c>
      <c r="O657" s="7" t="s">
        <v>833</v>
      </c>
      <c r="P657" s="7" t="n">
        <v>420</v>
      </c>
      <c r="Q657" s="93" t="n">
        <f aca="false">P657/100</f>
        <v>4.2</v>
      </c>
      <c r="R657" s="7" t="n">
        <v>30</v>
      </c>
      <c r="S657" s="7" t="n">
        <v>0</v>
      </c>
      <c r="T657" s="7" t="n">
        <v>0</v>
      </c>
      <c r="U657" s="7" t="n">
        <v>0</v>
      </c>
      <c r="V657" s="7" t="n">
        <v>0</v>
      </c>
      <c r="W657" s="7" t="n">
        <v>0</v>
      </c>
      <c r="X657" s="7" t="n">
        <v>1</v>
      </c>
      <c r="Y657" s="7" t="s">
        <v>834</v>
      </c>
      <c r="Z657" s="7" t="s">
        <v>835</v>
      </c>
      <c r="AA657" s="7" t="s">
        <v>836</v>
      </c>
      <c r="AB657" s="7" t="s">
        <v>837</v>
      </c>
      <c r="AC657" s="7" t="n">
        <v>0</v>
      </c>
      <c r="AD657" s="7" t="s">
        <v>838</v>
      </c>
      <c r="AE657" s="7" t="s">
        <v>836</v>
      </c>
    </row>
    <row r="658" customFormat="false" ht="12.75" hidden="false" customHeight="true" outlineLevel="0" collapsed="false">
      <c r="L658" s="7" t="n">
        <v>656</v>
      </c>
      <c r="M658" s="7" t="s">
        <v>1487</v>
      </c>
      <c r="N658" s="7" t="s">
        <v>832</v>
      </c>
      <c r="O658" s="7" t="s">
        <v>833</v>
      </c>
      <c r="P658" s="7" t="n">
        <v>420</v>
      </c>
      <c r="Q658" s="93" t="n">
        <f aca="false">P658/100</f>
        <v>4.2</v>
      </c>
      <c r="R658" s="7" t="n">
        <v>30</v>
      </c>
      <c r="S658" s="7" t="n">
        <v>0</v>
      </c>
      <c r="T658" s="7" t="n">
        <v>0</v>
      </c>
      <c r="U658" s="7" t="n">
        <v>0</v>
      </c>
      <c r="V658" s="7" t="n">
        <v>0</v>
      </c>
      <c r="W658" s="7" t="n">
        <v>0</v>
      </c>
      <c r="X658" s="7" t="n">
        <v>1</v>
      </c>
      <c r="Y658" s="7" t="s">
        <v>834</v>
      </c>
      <c r="Z658" s="7" t="s">
        <v>835</v>
      </c>
      <c r="AA658" s="7" t="s">
        <v>836</v>
      </c>
      <c r="AB658" s="7" t="s">
        <v>837</v>
      </c>
      <c r="AC658" s="7" t="n">
        <v>0</v>
      </c>
      <c r="AD658" s="7" t="s">
        <v>838</v>
      </c>
      <c r="AE658" s="7" t="s">
        <v>836</v>
      </c>
    </row>
    <row r="659" customFormat="false" ht="12.75" hidden="false" customHeight="true" outlineLevel="0" collapsed="false">
      <c r="L659" s="7" t="n">
        <v>657</v>
      </c>
      <c r="M659" s="7" t="s">
        <v>1488</v>
      </c>
      <c r="N659" s="7" t="s">
        <v>832</v>
      </c>
      <c r="O659" s="7" t="s">
        <v>833</v>
      </c>
      <c r="P659" s="7" t="n">
        <v>230</v>
      </c>
      <c r="Q659" s="93" t="n">
        <f aca="false">P659/100</f>
        <v>2.3</v>
      </c>
      <c r="R659" s="7" t="n">
        <v>31</v>
      </c>
      <c r="S659" s="7" t="n">
        <v>0</v>
      </c>
      <c r="T659" s="7" t="n">
        <v>0</v>
      </c>
      <c r="U659" s="7" t="n">
        <v>0</v>
      </c>
      <c r="V659" s="7" t="n">
        <v>0</v>
      </c>
      <c r="W659" s="7" t="n">
        <v>0</v>
      </c>
      <c r="X659" s="7" t="n">
        <v>1</v>
      </c>
      <c r="Y659" s="7" t="s">
        <v>834</v>
      </c>
      <c r="Z659" s="7" t="s">
        <v>835</v>
      </c>
      <c r="AA659" s="7" t="s">
        <v>836</v>
      </c>
      <c r="AB659" s="7" t="s">
        <v>837</v>
      </c>
      <c r="AC659" s="7" t="n">
        <v>0</v>
      </c>
      <c r="AD659" s="7" t="s">
        <v>838</v>
      </c>
      <c r="AE659" s="7" t="s">
        <v>836</v>
      </c>
    </row>
    <row r="660" customFormat="false" ht="12.75" hidden="false" customHeight="true" outlineLevel="0" collapsed="false">
      <c r="L660" s="7" t="n">
        <v>658</v>
      </c>
      <c r="M660" s="7" t="s">
        <v>1489</v>
      </c>
      <c r="N660" s="7" t="s">
        <v>832</v>
      </c>
      <c r="O660" s="7" t="s">
        <v>833</v>
      </c>
      <c r="P660" s="7" t="n">
        <v>500</v>
      </c>
      <c r="Q660" s="93" t="n">
        <f aca="false">P660/100</f>
        <v>5</v>
      </c>
      <c r="R660" s="7" t="n">
        <v>32</v>
      </c>
      <c r="S660" s="7" t="n">
        <v>0</v>
      </c>
      <c r="T660" s="7" t="n">
        <v>0</v>
      </c>
      <c r="U660" s="7" t="n">
        <v>0</v>
      </c>
      <c r="V660" s="7" t="n">
        <v>0</v>
      </c>
      <c r="W660" s="7" t="n">
        <v>0</v>
      </c>
      <c r="X660" s="7" t="n">
        <v>1</v>
      </c>
      <c r="Y660" s="7" t="s">
        <v>834</v>
      </c>
      <c r="Z660" s="7" t="s">
        <v>835</v>
      </c>
      <c r="AA660" s="7" t="s">
        <v>836</v>
      </c>
      <c r="AB660" s="7" t="s">
        <v>837</v>
      </c>
      <c r="AC660" s="7" t="n">
        <v>0</v>
      </c>
      <c r="AD660" s="7" t="s">
        <v>838</v>
      </c>
      <c r="AE660" s="7" t="s">
        <v>836</v>
      </c>
    </row>
    <row r="661" customFormat="false" ht="12.75" hidden="false" customHeight="true" outlineLevel="0" collapsed="false">
      <c r="L661" s="7" t="n">
        <v>659</v>
      </c>
      <c r="M661" s="7" t="s">
        <v>1490</v>
      </c>
      <c r="N661" s="7" t="s">
        <v>832</v>
      </c>
      <c r="O661" s="7" t="s">
        <v>833</v>
      </c>
      <c r="P661" s="7" t="n">
        <v>290</v>
      </c>
      <c r="Q661" s="93" t="n">
        <f aca="false">P661/100</f>
        <v>2.9</v>
      </c>
      <c r="R661" s="7" t="n">
        <v>32</v>
      </c>
      <c r="S661" s="7" t="n">
        <v>0</v>
      </c>
      <c r="T661" s="7" t="n">
        <v>0</v>
      </c>
      <c r="U661" s="7" t="n">
        <v>0</v>
      </c>
      <c r="V661" s="7" t="n">
        <v>0</v>
      </c>
      <c r="W661" s="7" t="n">
        <v>0</v>
      </c>
      <c r="X661" s="7" t="n">
        <v>1</v>
      </c>
      <c r="Y661" s="7" t="s">
        <v>834</v>
      </c>
      <c r="Z661" s="7" t="s">
        <v>835</v>
      </c>
      <c r="AA661" s="7" t="s">
        <v>836</v>
      </c>
      <c r="AB661" s="7" t="s">
        <v>837</v>
      </c>
      <c r="AC661" s="7" t="n">
        <v>0</v>
      </c>
      <c r="AD661" s="7" t="s">
        <v>838</v>
      </c>
      <c r="AE661" s="7" t="s">
        <v>836</v>
      </c>
    </row>
    <row r="662" customFormat="false" ht="12.75" hidden="false" customHeight="true" outlineLevel="0" collapsed="false">
      <c r="L662" s="7" t="n">
        <v>660</v>
      </c>
      <c r="M662" s="7" t="s">
        <v>1491</v>
      </c>
      <c r="N662" s="7" t="s">
        <v>832</v>
      </c>
      <c r="O662" s="7" t="s">
        <v>833</v>
      </c>
      <c r="P662" s="7" t="n">
        <v>210</v>
      </c>
      <c r="Q662" s="93" t="n">
        <f aca="false">P662/100</f>
        <v>2.1</v>
      </c>
      <c r="R662" s="7" t="n">
        <v>31</v>
      </c>
      <c r="S662" s="7" t="n">
        <v>0</v>
      </c>
      <c r="T662" s="7" t="n">
        <v>0</v>
      </c>
      <c r="U662" s="7" t="n">
        <v>0</v>
      </c>
      <c r="V662" s="7" t="n">
        <v>0</v>
      </c>
      <c r="W662" s="7" t="n">
        <v>0</v>
      </c>
      <c r="X662" s="7" t="n">
        <v>1</v>
      </c>
      <c r="Y662" s="7" t="s">
        <v>834</v>
      </c>
      <c r="Z662" s="7" t="s">
        <v>835</v>
      </c>
      <c r="AA662" s="7" t="s">
        <v>836</v>
      </c>
      <c r="AB662" s="7" t="s">
        <v>837</v>
      </c>
      <c r="AC662" s="7" t="n">
        <v>0</v>
      </c>
      <c r="AD662" s="7" t="s">
        <v>838</v>
      </c>
      <c r="AE662" s="7" t="s">
        <v>836</v>
      </c>
    </row>
    <row r="663" customFormat="false" ht="12.75" hidden="false" customHeight="true" outlineLevel="0" collapsed="false">
      <c r="L663" s="7" t="n">
        <v>661</v>
      </c>
      <c r="M663" s="7" t="s">
        <v>1492</v>
      </c>
      <c r="N663" s="7" t="s">
        <v>832</v>
      </c>
      <c r="O663" s="7" t="s">
        <v>833</v>
      </c>
      <c r="P663" s="7" t="n">
        <v>250</v>
      </c>
      <c r="Q663" s="93" t="n">
        <f aca="false">P663/100</f>
        <v>2.5</v>
      </c>
      <c r="R663" s="7" t="n">
        <v>31</v>
      </c>
      <c r="S663" s="7" t="n">
        <v>0</v>
      </c>
      <c r="T663" s="7" t="n">
        <v>0</v>
      </c>
      <c r="U663" s="7" t="n">
        <v>0</v>
      </c>
      <c r="V663" s="7" t="n">
        <v>0</v>
      </c>
      <c r="W663" s="7" t="n">
        <v>0</v>
      </c>
      <c r="X663" s="7" t="n">
        <v>1</v>
      </c>
      <c r="Y663" s="7" t="s">
        <v>834</v>
      </c>
      <c r="Z663" s="7" t="s">
        <v>835</v>
      </c>
      <c r="AA663" s="7" t="s">
        <v>836</v>
      </c>
      <c r="AB663" s="7" t="s">
        <v>837</v>
      </c>
      <c r="AC663" s="7" t="n">
        <v>0</v>
      </c>
      <c r="AD663" s="7" t="s">
        <v>838</v>
      </c>
      <c r="AE663" s="7" t="s">
        <v>836</v>
      </c>
    </row>
    <row r="664" customFormat="false" ht="12.75" hidden="false" customHeight="true" outlineLevel="0" collapsed="false">
      <c r="L664" s="7" t="n">
        <v>662</v>
      </c>
      <c r="M664" s="7" t="s">
        <v>1493</v>
      </c>
      <c r="N664" s="7" t="s">
        <v>832</v>
      </c>
      <c r="O664" s="7" t="s">
        <v>833</v>
      </c>
      <c r="P664" s="7" t="n">
        <v>850</v>
      </c>
      <c r="Q664" s="93" t="n">
        <f aca="false">P664/100</f>
        <v>8.5</v>
      </c>
      <c r="R664" s="7" t="n">
        <v>9</v>
      </c>
      <c r="S664" s="7" t="n">
        <v>0</v>
      </c>
      <c r="T664" s="7" t="n">
        <v>0</v>
      </c>
      <c r="U664" s="7" t="n">
        <v>0</v>
      </c>
      <c r="V664" s="7" t="n">
        <v>0</v>
      </c>
      <c r="W664" s="7" t="n">
        <v>0</v>
      </c>
      <c r="X664" s="7" t="n">
        <v>1</v>
      </c>
      <c r="Y664" s="7" t="s">
        <v>834</v>
      </c>
      <c r="Z664" s="7" t="s">
        <v>835</v>
      </c>
      <c r="AA664" s="7" t="s">
        <v>836</v>
      </c>
      <c r="AB664" s="7" t="s">
        <v>837</v>
      </c>
      <c r="AC664" s="7" t="n">
        <v>0</v>
      </c>
      <c r="AD664" s="7" t="s">
        <v>838</v>
      </c>
      <c r="AE664" s="7" t="s">
        <v>836</v>
      </c>
    </row>
    <row r="665" customFormat="false" ht="12.75" hidden="false" customHeight="true" outlineLevel="0" collapsed="false">
      <c r="L665" s="7" t="n">
        <v>663</v>
      </c>
      <c r="M665" s="7" t="s">
        <v>1494</v>
      </c>
      <c r="N665" s="7" t="s">
        <v>832</v>
      </c>
      <c r="O665" s="7" t="s">
        <v>833</v>
      </c>
      <c r="P665" s="7" t="n">
        <v>1440</v>
      </c>
      <c r="Q665" s="93" t="n">
        <f aca="false">P665/100</f>
        <v>14.4</v>
      </c>
      <c r="R665" s="7" t="n">
        <v>32</v>
      </c>
      <c r="S665" s="7" t="n">
        <v>0</v>
      </c>
      <c r="T665" s="7" t="n">
        <v>0</v>
      </c>
      <c r="U665" s="7" t="n">
        <v>0</v>
      </c>
      <c r="V665" s="7" t="n">
        <v>0</v>
      </c>
      <c r="W665" s="7" t="n">
        <v>0</v>
      </c>
      <c r="X665" s="7" t="n">
        <v>1</v>
      </c>
      <c r="Y665" s="7" t="s">
        <v>834</v>
      </c>
      <c r="Z665" s="7" t="s">
        <v>835</v>
      </c>
      <c r="AA665" s="7" t="s">
        <v>836</v>
      </c>
      <c r="AB665" s="7" t="s">
        <v>837</v>
      </c>
      <c r="AC665" s="7" t="n">
        <v>0</v>
      </c>
      <c r="AD665" s="7" t="s">
        <v>838</v>
      </c>
      <c r="AE665" s="7" t="s">
        <v>836</v>
      </c>
    </row>
    <row r="666" customFormat="false" ht="12.75" hidden="false" customHeight="true" outlineLevel="0" collapsed="false">
      <c r="L666" s="7" t="n">
        <v>664</v>
      </c>
      <c r="M666" s="7" t="s">
        <v>1495</v>
      </c>
      <c r="N666" s="7" t="s">
        <v>832</v>
      </c>
      <c r="O666" s="7" t="s">
        <v>833</v>
      </c>
      <c r="P666" s="7" t="n">
        <v>1950</v>
      </c>
      <c r="Q666" s="93" t="n">
        <f aca="false">P666/100</f>
        <v>19.5</v>
      </c>
      <c r="R666" s="7" t="n">
        <v>36</v>
      </c>
      <c r="S666" s="7" t="n">
        <v>0</v>
      </c>
      <c r="T666" s="7" t="n">
        <v>0</v>
      </c>
      <c r="U666" s="7" t="n">
        <v>0</v>
      </c>
      <c r="V666" s="7" t="n">
        <v>0</v>
      </c>
      <c r="W666" s="7" t="n">
        <v>0</v>
      </c>
      <c r="X666" s="7" t="n">
        <v>3</v>
      </c>
      <c r="Y666" s="7" t="s">
        <v>834</v>
      </c>
      <c r="Z666" s="7" t="s">
        <v>835</v>
      </c>
      <c r="AA666" s="7" t="s">
        <v>836</v>
      </c>
      <c r="AB666" s="7" t="s">
        <v>837</v>
      </c>
      <c r="AC666" s="7" t="n">
        <v>0</v>
      </c>
      <c r="AD666" s="7" t="s">
        <v>838</v>
      </c>
      <c r="AE666" s="7" t="s">
        <v>836</v>
      </c>
    </row>
    <row r="667" customFormat="false" ht="12.75" hidden="false" customHeight="true" outlineLevel="0" collapsed="false">
      <c r="L667" s="7" t="n">
        <v>835</v>
      </c>
      <c r="M667" s="7" t="s">
        <v>1496</v>
      </c>
      <c r="N667" s="7" t="s">
        <v>832</v>
      </c>
      <c r="O667" s="7" t="s">
        <v>833</v>
      </c>
      <c r="P667" s="7" t="n">
        <v>378</v>
      </c>
      <c r="Q667" s="93" t="n">
        <f aca="false">P667/100</f>
        <v>3.78</v>
      </c>
      <c r="R667" s="7" t="n">
        <v>15</v>
      </c>
      <c r="S667" s="7" t="n">
        <v>0</v>
      </c>
      <c r="T667" s="7" t="n">
        <v>0</v>
      </c>
      <c r="U667" s="7" t="n">
        <v>0</v>
      </c>
      <c r="V667" s="7" t="n">
        <v>0</v>
      </c>
      <c r="W667" s="7" t="n">
        <v>0</v>
      </c>
      <c r="X667" s="7" t="n">
        <v>1</v>
      </c>
      <c r="Y667" s="7" t="s">
        <v>834</v>
      </c>
      <c r="Z667" s="7" t="s">
        <v>835</v>
      </c>
      <c r="AA667" s="7" t="s">
        <v>836</v>
      </c>
      <c r="AB667" s="7" t="s">
        <v>837</v>
      </c>
      <c r="AC667" s="7" t="n">
        <v>0</v>
      </c>
      <c r="AD667" s="7" t="s">
        <v>838</v>
      </c>
      <c r="AE667" s="7" t="s">
        <v>836</v>
      </c>
    </row>
    <row r="668" customFormat="false" ht="12.75" hidden="false" customHeight="true" outlineLevel="0" collapsed="false">
      <c r="L668" s="7" t="n">
        <v>837</v>
      </c>
      <c r="M668" s="7" t="s">
        <v>1497</v>
      </c>
      <c r="N668" s="7" t="s">
        <v>832</v>
      </c>
      <c r="O668" s="7" t="s">
        <v>833</v>
      </c>
      <c r="P668" s="7" t="n">
        <v>432</v>
      </c>
      <c r="Q668" s="93" t="n">
        <f aca="false">P668/100</f>
        <v>4.32</v>
      </c>
      <c r="R668" s="7" t="n">
        <v>15</v>
      </c>
      <c r="S668" s="7" t="n">
        <v>0</v>
      </c>
      <c r="T668" s="7" t="n">
        <v>0</v>
      </c>
      <c r="U668" s="7" t="n">
        <v>0</v>
      </c>
      <c r="V668" s="7" t="n">
        <v>0</v>
      </c>
      <c r="W668" s="7" t="n">
        <v>0</v>
      </c>
      <c r="X668" s="7" t="n">
        <v>1</v>
      </c>
      <c r="Y668" s="7" t="s">
        <v>834</v>
      </c>
      <c r="Z668" s="7" t="s">
        <v>835</v>
      </c>
      <c r="AA668" s="7" t="s">
        <v>836</v>
      </c>
      <c r="AB668" s="7" t="s">
        <v>837</v>
      </c>
      <c r="AC668" s="7" t="n">
        <v>0</v>
      </c>
      <c r="AD668" s="7" t="s">
        <v>838</v>
      </c>
      <c r="AE668" s="7" t="s">
        <v>836</v>
      </c>
    </row>
    <row r="669" customFormat="false" ht="12.75" hidden="false" customHeight="true" outlineLevel="0" collapsed="false">
      <c r="L669" s="7" t="n">
        <v>839</v>
      </c>
      <c r="M669" s="7" t="s">
        <v>1498</v>
      </c>
      <c r="N669" s="7" t="s">
        <v>832</v>
      </c>
      <c r="O669" s="7" t="s">
        <v>833</v>
      </c>
      <c r="P669" s="7" t="n">
        <v>495</v>
      </c>
      <c r="Q669" s="93" t="n">
        <f aca="false">P669/100</f>
        <v>4.95</v>
      </c>
      <c r="R669" s="7" t="n">
        <v>15</v>
      </c>
      <c r="S669" s="7" t="n">
        <v>0</v>
      </c>
      <c r="T669" s="7" t="n">
        <v>0</v>
      </c>
      <c r="U669" s="7" t="n">
        <v>0</v>
      </c>
      <c r="V669" s="7" t="n">
        <v>0</v>
      </c>
      <c r="W669" s="7" t="n">
        <v>0</v>
      </c>
      <c r="X669" s="7" t="n">
        <v>1</v>
      </c>
      <c r="Y669" s="7" t="s">
        <v>834</v>
      </c>
      <c r="Z669" s="7" t="s">
        <v>835</v>
      </c>
      <c r="AA669" s="7" t="s">
        <v>836</v>
      </c>
      <c r="AB669" s="7" t="s">
        <v>837</v>
      </c>
      <c r="AC669" s="7" t="n">
        <v>0</v>
      </c>
      <c r="AD669" s="7" t="s">
        <v>838</v>
      </c>
      <c r="AE669" s="7" t="s">
        <v>836</v>
      </c>
    </row>
    <row r="670" customFormat="false" ht="12.75" hidden="false" customHeight="true" outlineLevel="0" collapsed="false">
      <c r="L670" s="7" t="n">
        <v>840</v>
      </c>
      <c r="M670" s="7" t="s">
        <v>1499</v>
      </c>
      <c r="N670" s="7" t="s">
        <v>832</v>
      </c>
      <c r="O670" s="7" t="s">
        <v>833</v>
      </c>
      <c r="P670" s="7" t="n">
        <v>1395</v>
      </c>
      <c r="Q670" s="93" t="n">
        <f aca="false">P670/100</f>
        <v>13.95</v>
      </c>
      <c r="R670" s="7" t="n">
        <v>15</v>
      </c>
      <c r="S670" s="7" t="n">
        <v>0</v>
      </c>
      <c r="T670" s="7" t="n">
        <v>0</v>
      </c>
      <c r="U670" s="7" t="n">
        <v>0</v>
      </c>
      <c r="V670" s="7" t="n">
        <v>0</v>
      </c>
      <c r="W670" s="7" t="n">
        <v>0</v>
      </c>
      <c r="X670" s="7" t="n">
        <v>1</v>
      </c>
      <c r="Y670" s="7" t="s">
        <v>834</v>
      </c>
      <c r="Z670" s="7" t="s">
        <v>835</v>
      </c>
      <c r="AA670" s="7" t="s">
        <v>836</v>
      </c>
      <c r="AB670" s="7" t="s">
        <v>837</v>
      </c>
      <c r="AC670" s="7" t="n">
        <v>0</v>
      </c>
      <c r="AD670" s="7" t="s">
        <v>838</v>
      </c>
      <c r="AE670" s="7" t="s">
        <v>836</v>
      </c>
    </row>
    <row r="671" customFormat="false" ht="12.75" hidden="false" customHeight="true" outlineLevel="0" collapsed="false">
      <c r="L671" s="7" t="n">
        <v>841</v>
      </c>
      <c r="M671" s="7" t="s">
        <v>1500</v>
      </c>
      <c r="N671" s="7" t="s">
        <v>832</v>
      </c>
      <c r="O671" s="7" t="s">
        <v>833</v>
      </c>
      <c r="P671" s="7" t="n">
        <v>1215</v>
      </c>
      <c r="Q671" s="93" t="n">
        <f aca="false">P671/100</f>
        <v>12.15</v>
      </c>
      <c r="R671" s="7" t="n">
        <v>15</v>
      </c>
      <c r="S671" s="7" t="n">
        <v>0</v>
      </c>
      <c r="T671" s="7" t="n">
        <v>0</v>
      </c>
      <c r="U671" s="7" t="n">
        <v>0</v>
      </c>
      <c r="V671" s="7" t="n">
        <v>0</v>
      </c>
      <c r="W671" s="7" t="n">
        <v>0</v>
      </c>
      <c r="X671" s="7" t="n">
        <v>1</v>
      </c>
      <c r="Y671" s="7" t="s">
        <v>834</v>
      </c>
      <c r="Z671" s="7" t="s">
        <v>835</v>
      </c>
      <c r="AA671" s="7" t="s">
        <v>836</v>
      </c>
      <c r="AB671" s="7" t="s">
        <v>837</v>
      </c>
      <c r="AC671" s="7" t="n">
        <v>0</v>
      </c>
      <c r="AD671" s="7" t="s">
        <v>838</v>
      </c>
      <c r="AE671" s="7" t="s">
        <v>836</v>
      </c>
    </row>
    <row r="672" customFormat="false" ht="12.75" hidden="false" customHeight="true" outlineLevel="0" collapsed="false">
      <c r="L672" s="7" t="n">
        <v>842</v>
      </c>
      <c r="M672" s="7" t="s">
        <v>909</v>
      </c>
      <c r="N672" s="7" t="s">
        <v>832</v>
      </c>
      <c r="O672" s="7" t="s">
        <v>833</v>
      </c>
      <c r="P672" s="7" t="n">
        <v>1665</v>
      </c>
      <c r="Q672" s="93" t="n">
        <f aca="false">P672/100</f>
        <v>16.65</v>
      </c>
      <c r="R672" s="7" t="n">
        <v>15</v>
      </c>
      <c r="S672" s="7" t="n">
        <v>0</v>
      </c>
      <c r="T672" s="7" t="n">
        <v>0</v>
      </c>
      <c r="U672" s="7" t="n">
        <v>0</v>
      </c>
      <c r="V672" s="7" t="n">
        <v>0</v>
      </c>
      <c r="W672" s="7" t="n">
        <v>0</v>
      </c>
      <c r="X672" s="7" t="n">
        <v>1</v>
      </c>
      <c r="Y672" s="7" t="s">
        <v>834</v>
      </c>
      <c r="Z672" s="7" t="s">
        <v>835</v>
      </c>
      <c r="AA672" s="7" t="s">
        <v>836</v>
      </c>
      <c r="AB672" s="7" t="s">
        <v>837</v>
      </c>
      <c r="AC672" s="7" t="n">
        <v>0</v>
      </c>
      <c r="AD672" s="7" t="s">
        <v>838</v>
      </c>
      <c r="AE672" s="7" t="s">
        <v>836</v>
      </c>
    </row>
    <row r="673" customFormat="false" ht="12.75" hidden="false" customHeight="true" outlineLevel="0" collapsed="false">
      <c r="L673" s="7" t="n">
        <v>843</v>
      </c>
      <c r="M673" s="7" t="s">
        <v>1501</v>
      </c>
      <c r="N673" s="7" t="s">
        <v>832</v>
      </c>
      <c r="O673" s="7" t="s">
        <v>833</v>
      </c>
      <c r="P673" s="7" t="n">
        <v>7155</v>
      </c>
      <c r="Q673" s="93" t="n">
        <f aca="false">P673/100</f>
        <v>71.55</v>
      </c>
      <c r="R673" s="7" t="n">
        <v>15</v>
      </c>
      <c r="S673" s="7" t="n">
        <v>0</v>
      </c>
      <c r="T673" s="7" t="n">
        <v>0</v>
      </c>
      <c r="U673" s="7" t="n">
        <v>0</v>
      </c>
      <c r="V673" s="7" t="n">
        <v>0</v>
      </c>
      <c r="W673" s="7" t="n">
        <v>0</v>
      </c>
      <c r="X673" s="7" t="n">
        <v>1</v>
      </c>
      <c r="Y673" s="7" t="s">
        <v>834</v>
      </c>
      <c r="Z673" s="7" t="s">
        <v>835</v>
      </c>
      <c r="AA673" s="7" t="s">
        <v>836</v>
      </c>
      <c r="AB673" s="7" t="s">
        <v>837</v>
      </c>
      <c r="AC673" s="7" t="n">
        <v>0</v>
      </c>
      <c r="AD673" s="7" t="s">
        <v>838</v>
      </c>
      <c r="AE673" s="7" t="s">
        <v>836</v>
      </c>
    </row>
    <row r="674" customFormat="false" ht="12.75" hidden="false" customHeight="true" outlineLevel="0" collapsed="false">
      <c r="L674" s="7" t="n">
        <v>844</v>
      </c>
      <c r="M674" s="7" t="s">
        <v>1502</v>
      </c>
      <c r="N674" s="7" t="s">
        <v>832</v>
      </c>
      <c r="O674" s="7" t="s">
        <v>833</v>
      </c>
      <c r="P674" s="7" t="n">
        <v>8010</v>
      </c>
      <c r="Q674" s="93" t="n">
        <f aca="false">P674/100</f>
        <v>80.1</v>
      </c>
      <c r="R674" s="7" t="n">
        <v>15</v>
      </c>
      <c r="S674" s="7" t="n">
        <v>0</v>
      </c>
      <c r="T674" s="7" t="n">
        <v>0</v>
      </c>
      <c r="U674" s="7" t="n">
        <v>0</v>
      </c>
      <c r="V674" s="7" t="n">
        <v>0</v>
      </c>
      <c r="W674" s="7" t="n">
        <v>0</v>
      </c>
      <c r="X674" s="7" t="n">
        <v>1</v>
      </c>
      <c r="Y674" s="7" t="s">
        <v>834</v>
      </c>
      <c r="Z674" s="7" t="s">
        <v>835</v>
      </c>
      <c r="AA674" s="7" t="s">
        <v>836</v>
      </c>
      <c r="AB674" s="7" t="s">
        <v>837</v>
      </c>
      <c r="AC674" s="7" t="n">
        <v>0</v>
      </c>
      <c r="AD674" s="7" t="s">
        <v>838</v>
      </c>
      <c r="AE674" s="7" t="s">
        <v>836</v>
      </c>
    </row>
    <row r="675" customFormat="false" ht="12.75" hidden="false" customHeight="true" outlineLevel="0" collapsed="false">
      <c r="L675" s="7" t="n">
        <v>845</v>
      </c>
      <c r="M675" s="7" t="s">
        <v>1503</v>
      </c>
      <c r="N675" s="7" t="s">
        <v>832</v>
      </c>
      <c r="O675" s="7" t="s">
        <v>833</v>
      </c>
      <c r="P675" s="7" t="n">
        <v>9855</v>
      </c>
      <c r="Q675" s="93" t="n">
        <f aca="false">P675/100</f>
        <v>98.55</v>
      </c>
      <c r="R675" s="7" t="n">
        <v>15</v>
      </c>
      <c r="S675" s="7" t="n">
        <v>0</v>
      </c>
      <c r="T675" s="7" t="n">
        <v>0</v>
      </c>
      <c r="U675" s="7" t="n">
        <v>0</v>
      </c>
      <c r="V675" s="7" t="n">
        <v>0</v>
      </c>
      <c r="W675" s="7" t="n">
        <v>0</v>
      </c>
      <c r="X675" s="7" t="n">
        <v>1</v>
      </c>
      <c r="Y675" s="7" t="s">
        <v>834</v>
      </c>
      <c r="Z675" s="7" t="s">
        <v>835</v>
      </c>
      <c r="AA675" s="7" t="s">
        <v>836</v>
      </c>
      <c r="AB675" s="7" t="s">
        <v>837</v>
      </c>
      <c r="AC675" s="7" t="n">
        <v>0</v>
      </c>
      <c r="AD675" s="7" t="s">
        <v>838</v>
      </c>
      <c r="AE675" s="7" t="s">
        <v>836</v>
      </c>
    </row>
    <row r="676" customFormat="false" ht="12.75" hidden="false" customHeight="true" outlineLevel="0" collapsed="false">
      <c r="L676" s="7" t="n">
        <v>846</v>
      </c>
      <c r="M676" s="7" t="s">
        <v>916</v>
      </c>
      <c r="N676" s="7" t="s">
        <v>832</v>
      </c>
      <c r="O676" s="7" t="s">
        <v>862</v>
      </c>
      <c r="P676" s="7" t="n">
        <v>855</v>
      </c>
      <c r="Q676" s="93" t="n">
        <f aca="false">P676/100</f>
        <v>8.55</v>
      </c>
      <c r="R676" s="7" t="n">
        <v>15</v>
      </c>
      <c r="S676" s="7" t="n">
        <v>0</v>
      </c>
      <c r="T676" s="7" t="n">
        <v>0</v>
      </c>
      <c r="U676" s="7" t="n">
        <v>0</v>
      </c>
      <c r="V676" s="7" t="n">
        <v>0</v>
      </c>
      <c r="W676" s="7" t="n">
        <v>0</v>
      </c>
      <c r="X676" s="7" t="n">
        <v>1</v>
      </c>
      <c r="Y676" s="7" t="s">
        <v>834</v>
      </c>
      <c r="Z676" s="7" t="s">
        <v>835</v>
      </c>
      <c r="AA676" s="7" t="s">
        <v>836</v>
      </c>
      <c r="AB676" s="7" t="s">
        <v>837</v>
      </c>
      <c r="AC676" s="7" t="n">
        <v>0</v>
      </c>
      <c r="AD676" s="7" t="s">
        <v>838</v>
      </c>
      <c r="AE676" s="7" t="s">
        <v>836</v>
      </c>
    </row>
    <row r="677" customFormat="false" ht="12.75" hidden="false" customHeight="true" outlineLevel="0" collapsed="false">
      <c r="L677" s="7" t="n">
        <v>847</v>
      </c>
      <c r="M677" s="7" t="s">
        <v>918</v>
      </c>
      <c r="N677" s="7" t="s">
        <v>832</v>
      </c>
      <c r="O677" s="7" t="s">
        <v>862</v>
      </c>
      <c r="P677" s="7" t="n">
        <v>4950</v>
      </c>
      <c r="Q677" s="93" t="n">
        <f aca="false">P677/100</f>
        <v>49.5</v>
      </c>
      <c r="R677" s="7" t="n">
        <v>15</v>
      </c>
      <c r="S677" s="7" t="n">
        <v>0</v>
      </c>
      <c r="T677" s="7" t="n">
        <v>0</v>
      </c>
      <c r="U677" s="7" t="n">
        <v>0</v>
      </c>
      <c r="V677" s="7" t="n">
        <v>0</v>
      </c>
      <c r="W677" s="7" t="n">
        <v>0</v>
      </c>
      <c r="X677" s="7" t="n">
        <v>1</v>
      </c>
      <c r="Y677" s="7" t="s">
        <v>834</v>
      </c>
      <c r="Z677" s="7" t="s">
        <v>835</v>
      </c>
      <c r="AA677" s="7" t="s">
        <v>836</v>
      </c>
      <c r="AB677" s="7" t="s">
        <v>837</v>
      </c>
      <c r="AC677" s="7" t="n">
        <v>0</v>
      </c>
      <c r="AD677" s="7" t="s">
        <v>838</v>
      </c>
      <c r="AE677" s="7" t="s">
        <v>836</v>
      </c>
    </row>
    <row r="678" customFormat="false" ht="12.75" hidden="false" customHeight="true" outlineLevel="0" collapsed="false">
      <c r="L678" s="7" t="n">
        <v>900</v>
      </c>
      <c r="M678" s="7" t="s">
        <v>1504</v>
      </c>
      <c r="N678" s="7" t="s">
        <v>832</v>
      </c>
      <c r="O678" s="7" t="s">
        <v>833</v>
      </c>
      <c r="P678" s="7" t="n">
        <v>290</v>
      </c>
      <c r="Q678" s="93" t="n">
        <f aca="false">P678/100</f>
        <v>2.9</v>
      </c>
      <c r="R678" s="7" t="n">
        <v>25</v>
      </c>
      <c r="S678" s="7" t="n">
        <v>0</v>
      </c>
      <c r="T678" s="7" t="n">
        <v>0</v>
      </c>
      <c r="U678" s="7" t="n">
        <v>0</v>
      </c>
      <c r="V678" s="7" t="n">
        <v>0</v>
      </c>
      <c r="W678" s="7" t="n">
        <v>0</v>
      </c>
      <c r="X678" s="7" t="n">
        <v>2</v>
      </c>
      <c r="Y678" s="7" t="s">
        <v>834</v>
      </c>
      <c r="Z678" s="7" t="s">
        <v>835</v>
      </c>
      <c r="AA678" s="7" t="s">
        <v>836</v>
      </c>
      <c r="AB678" s="7" t="s">
        <v>837</v>
      </c>
      <c r="AC678" s="7" t="n">
        <v>0</v>
      </c>
      <c r="AD678" s="7" t="s">
        <v>838</v>
      </c>
      <c r="AE678" s="7" t="s">
        <v>836</v>
      </c>
    </row>
    <row r="679" customFormat="false" ht="12.75" hidden="false" customHeight="true" outlineLevel="0" collapsed="false">
      <c r="L679" s="7" t="n">
        <v>901</v>
      </c>
      <c r="M679" s="7" t="s">
        <v>1505</v>
      </c>
      <c r="N679" s="7" t="s">
        <v>832</v>
      </c>
      <c r="O679" s="7" t="s">
        <v>833</v>
      </c>
      <c r="P679" s="7" t="n">
        <v>390</v>
      </c>
      <c r="Q679" s="93" t="n">
        <f aca="false">P679/100</f>
        <v>3.9</v>
      </c>
      <c r="R679" s="7" t="n">
        <v>25</v>
      </c>
      <c r="S679" s="7" t="n">
        <v>0</v>
      </c>
      <c r="T679" s="7" t="n">
        <v>0</v>
      </c>
      <c r="U679" s="7" t="n">
        <v>0</v>
      </c>
      <c r="V679" s="7" t="n">
        <v>0</v>
      </c>
      <c r="W679" s="7" t="n">
        <v>0</v>
      </c>
      <c r="X679" s="7" t="n">
        <v>2</v>
      </c>
      <c r="Y679" s="7" t="s">
        <v>834</v>
      </c>
      <c r="Z679" s="7" t="s">
        <v>835</v>
      </c>
      <c r="AA679" s="7" t="s">
        <v>836</v>
      </c>
      <c r="AB679" s="7" t="s">
        <v>837</v>
      </c>
      <c r="AC679" s="7" t="n">
        <v>0</v>
      </c>
      <c r="AD679" s="7" t="s">
        <v>838</v>
      </c>
      <c r="AE679" s="7" t="s">
        <v>836</v>
      </c>
    </row>
    <row r="680" customFormat="false" ht="12.75" hidden="false" customHeight="true" outlineLevel="0" collapsed="false">
      <c r="L680" s="7" t="n">
        <v>902</v>
      </c>
      <c r="M680" s="7" t="s">
        <v>1506</v>
      </c>
      <c r="N680" s="7" t="s">
        <v>832</v>
      </c>
      <c r="O680" s="7" t="s">
        <v>833</v>
      </c>
      <c r="P680" s="7" t="n">
        <v>490</v>
      </c>
      <c r="Q680" s="93" t="n">
        <f aca="false">P680/100</f>
        <v>4.9</v>
      </c>
      <c r="R680" s="7" t="n">
        <v>25</v>
      </c>
      <c r="S680" s="7" t="n">
        <v>0</v>
      </c>
      <c r="T680" s="7" t="n">
        <v>0</v>
      </c>
      <c r="U680" s="7" t="n">
        <v>0</v>
      </c>
      <c r="V680" s="7" t="n">
        <v>0</v>
      </c>
      <c r="W680" s="7" t="n">
        <v>0</v>
      </c>
      <c r="X680" s="7" t="n">
        <v>2</v>
      </c>
      <c r="Y680" s="7" t="s">
        <v>834</v>
      </c>
      <c r="Z680" s="7" t="s">
        <v>835</v>
      </c>
      <c r="AA680" s="7" t="s">
        <v>836</v>
      </c>
      <c r="AB680" s="7" t="s">
        <v>837</v>
      </c>
      <c r="AC680" s="7" t="n">
        <v>0</v>
      </c>
      <c r="AD680" s="7" t="s">
        <v>838</v>
      </c>
      <c r="AE680" s="7" t="s">
        <v>836</v>
      </c>
    </row>
    <row r="681" customFormat="false" ht="12.75" hidden="false" customHeight="true" outlineLevel="0" collapsed="false">
      <c r="L681" s="7" t="n">
        <v>903</v>
      </c>
      <c r="M681" s="7" t="s">
        <v>1507</v>
      </c>
      <c r="N681" s="7" t="s">
        <v>832</v>
      </c>
      <c r="O681" s="7" t="s">
        <v>833</v>
      </c>
      <c r="P681" s="7" t="n">
        <v>290</v>
      </c>
      <c r="Q681" s="93" t="n">
        <f aca="false">P681/100</f>
        <v>2.9</v>
      </c>
      <c r="R681" s="7" t="n">
        <v>25</v>
      </c>
      <c r="S681" s="7" t="n">
        <v>0</v>
      </c>
      <c r="T681" s="7" t="n">
        <v>0</v>
      </c>
      <c r="U681" s="7" t="n">
        <v>0</v>
      </c>
      <c r="V681" s="7" t="n">
        <v>0</v>
      </c>
      <c r="W681" s="7" t="n">
        <v>0</v>
      </c>
      <c r="X681" s="7" t="n">
        <v>2</v>
      </c>
      <c r="Y681" s="7" t="s">
        <v>834</v>
      </c>
      <c r="Z681" s="7" t="s">
        <v>835</v>
      </c>
      <c r="AA681" s="7" t="s">
        <v>836</v>
      </c>
      <c r="AB681" s="7" t="s">
        <v>837</v>
      </c>
      <c r="AC681" s="7" t="n">
        <v>0</v>
      </c>
      <c r="AD681" s="7" t="s">
        <v>838</v>
      </c>
      <c r="AE681" s="7" t="s">
        <v>836</v>
      </c>
    </row>
    <row r="682" customFormat="false" ht="12.75" hidden="false" customHeight="true" outlineLevel="0" collapsed="false">
      <c r="L682" s="7" t="n">
        <v>904</v>
      </c>
      <c r="M682" s="7" t="s">
        <v>1508</v>
      </c>
      <c r="N682" s="7" t="s">
        <v>832</v>
      </c>
      <c r="O682" s="7" t="s">
        <v>833</v>
      </c>
      <c r="P682" s="7" t="n">
        <v>390</v>
      </c>
      <c r="Q682" s="93" t="n">
        <f aca="false">P682/100</f>
        <v>3.9</v>
      </c>
      <c r="R682" s="7" t="n">
        <v>25</v>
      </c>
      <c r="S682" s="7" t="n">
        <v>0</v>
      </c>
      <c r="T682" s="7" t="n">
        <v>0</v>
      </c>
      <c r="U682" s="7" t="n">
        <v>0</v>
      </c>
      <c r="V682" s="7" t="n">
        <v>0</v>
      </c>
      <c r="W682" s="7" t="n">
        <v>0</v>
      </c>
      <c r="X682" s="7" t="n">
        <v>2</v>
      </c>
      <c r="Y682" s="7" t="s">
        <v>834</v>
      </c>
      <c r="Z682" s="7" t="s">
        <v>835</v>
      </c>
      <c r="AA682" s="7" t="s">
        <v>836</v>
      </c>
      <c r="AB682" s="7" t="s">
        <v>837</v>
      </c>
      <c r="AC682" s="7" t="n">
        <v>0</v>
      </c>
      <c r="AD682" s="7" t="s">
        <v>838</v>
      </c>
      <c r="AE682" s="7" t="s">
        <v>836</v>
      </c>
    </row>
    <row r="683" customFormat="false" ht="12.75" hidden="false" customHeight="true" outlineLevel="0" collapsed="false">
      <c r="L683" s="7" t="n">
        <v>905</v>
      </c>
      <c r="M683" s="7" t="s">
        <v>1509</v>
      </c>
      <c r="N683" s="7" t="s">
        <v>832</v>
      </c>
      <c r="O683" s="7" t="s">
        <v>833</v>
      </c>
      <c r="P683" s="7" t="n">
        <v>490</v>
      </c>
      <c r="Q683" s="93" t="n">
        <f aca="false">P683/100</f>
        <v>4.9</v>
      </c>
      <c r="R683" s="7" t="n">
        <v>25</v>
      </c>
      <c r="S683" s="7" t="n">
        <v>0</v>
      </c>
      <c r="T683" s="7" t="n">
        <v>0</v>
      </c>
      <c r="U683" s="7" t="n">
        <v>0</v>
      </c>
      <c r="V683" s="7" t="n">
        <v>0</v>
      </c>
      <c r="W683" s="7" t="n">
        <v>0</v>
      </c>
      <c r="X683" s="7" t="n">
        <v>2</v>
      </c>
      <c r="Y683" s="7" t="s">
        <v>834</v>
      </c>
      <c r="Z683" s="7" t="s">
        <v>835</v>
      </c>
      <c r="AA683" s="7" t="s">
        <v>836</v>
      </c>
      <c r="AB683" s="7" t="s">
        <v>837</v>
      </c>
      <c r="AC683" s="7" t="n">
        <v>0</v>
      </c>
      <c r="AD683" s="7" t="s">
        <v>838</v>
      </c>
      <c r="AE683" s="7" t="s">
        <v>836</v>
      </c>
    </row>
    <row r="684" customFormat="false" ht="12.75" hidden="false" customHeight="true" outlineLevel="0" collapsed="false">
      <c r="L684" s="7" t="n">
        <v>906</v>
      </c>
      <c r="M684" s="7" t="s">
        <v>1510</v>
      </c>
      <c r="N684" s="7" t="s">
        <v>832</v>
      </c>
      <c r="O684" s="7" t="s">
        <v>833</v>
      </c>
      <c r="P684" s="7" t="n">
        <v>490</v>
      </c>
      <c r="Q684" s="93" t="n">
        <f aca="false">P684/100</f>
        <v>4.9</v>
      </c>
      <c r="R684" s="7" t="n">
        <v>25</v>
      </c>
      <c r="S684" s="7" t="n">
        <v>0</v>
      </c>
      <c r="T684" s="7" t="n">
        <v>0</v>
      </c>
      <c r="U684" s="7" t="n">
        <v>0</v>
      </c>
      <c r="V684" s="7" t="n">
        <v>0</v>
      </c>
      <c r="W684" s="7" t="n">
        <v>0</v>
      </c>
      <c r="X684" s="7" t="n">
        <v>2</v>
      </c>
      <c r="Y684" s="7" t="s">
        <v>834</v>
      </c>
      <c r="Z684" s="7" t="s">
        <v>835</v>
      </c>
      <c r="AA684" s="7" t="s">
        <v>836</v>
      </c>
      <c r="AB684" s="7" t="s">
        <v>837</v>
      </c>
      <c r="AC684" s="7" t="n">
        <v>0</v>
      </c>
      <c r="AD684" s="7" t="s">
        <v>838</v>
      </c>
      <c r="AE684" s="7" t="s">
        <v>836</v>
      </c>
    </row>
    <row r="685" customFormat="false" ht="12.75" hidden="false" customHeight="true" outlineLevel="0" collapsed="false">
      <c r="L685" s="7" t="n">
        <v>907</v>
      </c>
      <c r="M685" s="7" t="s">
        <v>1511</v>
      </c>
      <c r="N685" s="7" t="s">
        <v>832</v>
      </c>
      <c r="O685" s="7" t="s">
        <v>833</v>
      </c>
      <c r="P685" s="7" t="n">
        <v>590</v>
      </c>
      <c r="Q685" s="93" t="n">
        <f aca="false">P685/100</f>
        <v>5.9</v>
      </c>
      <c r="R685" s="7" t="n">
        <v>25</v>
      </c>
      <c r="S685" s="7" t="n">
        <v>0</v>
      </c>
      <c r="T685" s="7" t="n">
        <v>0</v>
      </c>
      <c r="U685" s="7" t="n">
        <v>0</v>
      </c>
      <c r="V685" s="7" t="n">
        <v>0</v>
      </c>
      <c r="W685" s="7" t="n">
        <v>0</v>
      </c>
      <c r="X685" s="7" t="n">
        <v>2</v>
      </c>
      <c r="Y685" s="7" t="s">
        <v>834</v>
      </c>
      <c r="Z685" s="7" t="s">
        <v>835</v>
      </c>
      <c r="AA685" s="7" t="s">
        <v>836</v>
      </c>
      <c r="AB685" s="7" t="s">
        <v>837</v>
      </c>
      <c r="AC685" s="7" t="n">
        <v>0</v>
      </c>
      <c r="AD685" s="7" t="s">
        <v>838</v>
      </c>
      <c r="AE685" s="7" t="s">
        <v>836</v>
      </c>
    </row>
    <row r="686" customFormat="false" ht="12.75" hidden="false" customHeight="true" outlineLevel="0" collapsed="false">
      <c r="L686" s="7" t="n">
        <v>908</v>
      </c>
      <c r="M686" s="7" t="s">
        <v>1512</v>
      </c>
      <c r="N686" s="7" t="s">
        <v>832</v>
      </c>
      <c r="O686" s="7" t="s">
        <v>833</v>
      </c>
      <c r="P686" s="7" t="n">
        <v>290</v>
      </c>
      <c r="Q686" s="93" t="n">
        <f aca="false">P686/100</f>
        <v>2.9</v>
      </c>
      <c r="R686" s="7" t="n">
        <v>25</v>
      </c>
      <c r="S686" s="7" t="n">
        <v>0</v>
      </c>
      <c r="T686" s="7" t="n">
        <v>0</v>
      </c>
      <c r="U686" s="7" t="n">
        <v>0</v>
      </c>
      <c r="V686" s="7" t="n">
        <v>0</v>
      </c>
      <c r="W686" s="7" t="n">
        <v>0</v>
      </c>
      <c r="X686" s="7" t="n">
        <v>2</v>
      </c>
      <c r="Y686" s="7" t="s">
        <v>834</v>
      </c>
      <c r="Z686" s="7" t="s">
        <v>835</v>
      </c>
      <c r="AA686" s="7" t="s">
        <v>836</v>
      </c>
      <c r="AB686" s="7" t="s">
        <v>837</v>
      </c>
      <c r="AC686" s="7" t="n">
        <v>0</v>
      </c>
      <c r="AD686" s="7" t="s">
        <v>838</v>
      </c>
      <c r="AE686" s="7" t="s">
        <v>836</v>
      </c>
    </row>
    <row r="687" customFormat="false" ht="12.75" hidden="false" customHeight="true" outlineLevel="0" collapsed="false">
      <c r="L687" s="7" t="n">
        <v>909</v>
      </c>
      <c r="M687" s="7" t="s">
        <v>1513</v>
      </c>
      <c r="N687" s="7" t="s">
        <v>832</v>
      </c>
      <c r="O687" s="7" t="s">
        <v>833</v>
      </c>
      <c r="P687" s="7" t="n">
        <v>490</v>
      </c>
      <c r="Q687" s="93" t="n">
        <f aca="false">P687/100</f>
        <v>4.9</v>
      </c>
      <c r="R687" s="7" t="n">
        <v>25</v>
      </c>
      <c r="S687" s="7" t="n">
        <v>0</v>
      </c>
      <c r="T687" s="7" t="n">
        <v>0</v>
      </c>
      <c r="U687" s="7" t="n">
        <v>0</v>
      </c>
      <c r="V687" s="7" t="n">
        <v>0</v>
      </c>
      <c r="W687" s="7" t="n">
        <v>0</v>
      </c>
      <c r="X687" s="7" t="n">
        <v>2</v>
      </c>
      <c r="Y687" s="7" t="s">
        <v>834</v>
      </c>
      <c r="Z687" s="7" t="s">
        <v>835</v>
      </c>
      <c r="AA687" s="7" t="s">
        <v>836</v>
      </c>
      <c r="AB687" s="7" t="s">
        <v>837</v>
      </c>
      <c r="AC687" s="7" t="n">
        <v>0</v>
      </c>
      <c r="AD687" s="7" t="s">
        <v>838</v>
      </c>
      <c r="AE687" s="7" t="s">
        <v>836</v>
      </c>
    </row>
    <row r="688" customFormat="false" ht="12.75" hidden="false" customHeight="true" outlineLevel="0" collapsed="false">
      <c r="L688" s="7" t="n">
        <v>910</v>
      </c>
      <c r="M688" s="7" t="s">
        <v>1514</v>
      </c>
      <c r="N688" s="7" t="s">
        <v>832</v>
      </c>
      <c r="O688" s="7" t="s">
        <v>833</v>
      </c>
      <c r="P688" s="7" t="n">
        <v>590</v>
      </c>
      <c r="Q688" s="93" t="n">
        <f aca="false">P688/100</f>
        <v>5.9</v>
      </c>
      <c r="R688" s="7" t="n">
        <v>25</v>
      </c>
      <c r="S688" s="7" t="n">
        <v>0</v>
      </c>
      <c r="T688" s="7" t="n">
        <v>0</v>
      </c>
      <c r="U688" s="7" t="n">
        <v>0</v>
      </c>
      <c r="V688" s="7" t="n">
        <v>0</v>
      </c>
      <c r="W688" s="7" t="n">
        <v>0</v>
      </c>
      <c r="X688" s="7" t="n">
        <v>2</v>
      </c>
      <c r="Y688" s="7" t="s">
        <v>834</v>
      </c>
      <c r="Z688" s="7" t="s">
        <v>835</v>
      </c>
      <c r="AA688" s="7" t="s">
        <v>836</v>
      </c>
      <c r="AB688" s="7" t="s">
        <v>837</v>
      </c>
      <c r="AC688" s="7" t="n">
        <v>0</v>
      </c>
      <c r="AD688" s="7" t="s">
        <v>838</v>
      </c>
      <c r="AE688" s="7" t="s">
        <v>836</v>
      </c>
    </row>
    <row r="689" customFormat="false" ht="12.75" hidden="false" customHeight="true" outlineLevel="0" collapsed="false">
      <c r="L689" s="7" t="n">
        <v>911</v>
      </c>
      <c r="M689" s="7" t="s">
        <v>832</v>
      </c>
      <c r="N689" s="7" t="s">
        <v>832</v>
      </c>
      <c r="O689" s="7" t="s">
        <v>833</v>
      </c>
      <c r="P689" s="7" t="n">
        <v>0</v>
      </c>
      <c r="Q689" s="93" t="n">
        <f aca="false">P689/100</f>
        <v>0</v>
      </c>
      <c r="R689" s="7" t="n">
        <v>0</v>
      </c>
      <c r="S689" s="7" t="n">
        <v>0</v>
      </c>
      <c r="T689" s="7" t="n">
        <v>0</v>
      </c>
      <c r="U689" s="7" t="n">
        <v>0</v>
      </c>
      <c r="V689" s="7" t="n">
        <v>0</v>
      </c>
      <c r="W689" s="7" t="n">
        <v>0</v>
      </c>
      <c r="X689" s="7" t="n">
        <v>0</v>
      </c>
      <c r="Y689" s="7" t="s">
        <v>834</v>
      </c>
      <c r="Z689" s="7" t="s">
        <v>835</v>
      </c>
      <c r="AA689" s="7" t="s">
        <v>836</v>
      </c>
      <c r="AB689" s="7" t="s">
        <v>837</v>
      </c>
      <c r="AC689" s="7" t="n">
        <v>0</v>
      </c>
      <c r="AD689" s="7" t="s">
        <v>838</v>
      </c>
      <c r="AE689" s="7" t="s">
        <v>836</v>
      </c>
    </row>
    <row r="690" customFormat="false" ht="12.75" hidden="false" customHeight="true" outlineLevel="0" collapsed="false">
      <c r="L690" s="7" t="n">
        <v>912</v>
      </c>
      <c r="M690" s="7" t="s">
        <v>832</v>
      </c>
      <c r="N690" s="7" t="s">
        <v>832</v>
      </c>
      <c r="O690" s="7" t="s">
        <v>833</v>
      </c>
      <c r="P690" s="7" t="n">
        <v>0</v>
      </c>
      <c r="Q690" s="93" t="n">
        <f aca="false">P690/100</f>
        <v>0</v>
      </c>
      <c r="R690" s="7" t="n">
        <v>0</v>
      </c>
      <c r="S690" s="7" t="n">
        <v>0</v>
      </c>
      <c r="T690" s="7" t="n">
        <v>0</v>
      </c>
      <c r="U690" s="7" t="n">
        <v>0</v>
      </c>
      <c r="V690" s="7" t="n">
        <v>0</v>
      </c>
      <c r="W690" s="7" t="n">
        <v>0</v>
      </c>
      <c r="X690" s="7" t="n">
        <v>0</v>
      </c>
      <c r="Y690" s="7" t="s">
        <v>834</v>
      </c>
      <c r="Z690" s="7" t="s">
        <v>835</v>
      </c>
      <c r="AA690" s="7" t="s">
        <v>836</v>
      </c>
      <c r="AB690" s="7" t="s">
        <v>837</v>
      </c>
      <c r="AC690" s="7" t="n">
        <v>0</v>
      </c>
      <c r="AD690" s="7" t="s">
        <v>838</v>
      </c>
      <c r="AE690" s="7" t="s">
        <v>836</v>
      </c>
    </row>
    <row r="691" customFormat="false" ht="12.75" hidden="false" customHeight="true" outlineLevel="0" collapsed="false">
      <c r="L691" s="7" t="n">
        <v>913</v>
      </c>
      <c r="M691" s="7" t="s">
        <v>832</v>
      </c>
      <c r="N691" s="7" t="s">
        <v>832</v>
      </c>
      <c r="O691" s="7" t="s">
        <v>833</v>
      </c>
      <c r="P691" s="7" t="n">
        <v>0</v>
      </c>
      <c r="Q691" s="93" t="n">
        <f aca="false">P691/100</f>
        <v>0</v>
      </c>
      <c r="R691" s="7" t="n">
        <v>0</v>
      </c>
      <c r="S691" s="7" t="n">
        <v>0</v>
      </c>
      <c r="T691" s="7" t="n">
        <v>0</v>
      </c>
      <c r="U691" s="7" t="n">
        <v>0</v>
      </c>
      <c r="V691" s="7" t="n">
        <v>0</v>
      </c>
      <c r="W691" s="7" t="n">
        <v>0</v>
      </c>
      <c r="X691" s="7" t="n">
        <v>0</v>
      </c>
      <c r="Y691" s="7" t="s">
        <v>834</v>
      </c>
      <c r="Z691" s="7" t="s">
        <v>835</v>
      </c>
      <c r="AA691" s="7" t="s">
        <v>836</v>
      </c>
      <c r="AB691" s="7" t="s">
        <v>837</v>
      </c>
      <c r="AC691" s="7" t="n">
        <v>0</v>
      </c>
      <c r="AD691" s="7" t="s">
        <v>838</v>
      </c>
      <c r="AE691" s="7" t="s">
        <v>836</v>
      </c>
    </row>
    <row r="692" customFormat="false" ht="12.75" hidden="false" customHeight="true" outlineLevel="0" collapsed="false">
      <c r="L692" s="7" t="n">
        <v>914</v>
      </c>
      <c r="M692" s="7" t="s">
        <v>832</v>
      </c>
      <c r="N692" s="7" t="s">
        <v>832</v>
      </c>
      <c r="O692" s="7" t="s">
        <v>833</v>
      </c>
      <c r="P692" s="7" t="n">
        <v>0</v>
      </c>
      <c r="Q692" s="93" t="n">
        <f aca="false">P692/100</f>
        <v>0</v>
      </c>
      <c r="R692" s="7" t="n">
        <v>0</v>
      </c>
      <c r="S692" s="7" t="n">
        <v>0</v>
      </c>
      <c r="T692" s="7" t="n">
        <v>0</v>
      </c>
      <c r="U692" s="7" t="n">
        <v>0</v>
      </c>
      <c r="V692" s="7" t="n">
        <v>0</v>
      </c>
      <c r="W692" s="7" t="n">
        <v>0</v>
      </c>
      <c r="X692" s="7" t="n">
        <v>0</v>
      </c>
      <c r="Y692" s="7" t="s">
        <v>834</v>
      </c>
      <c r="Z692" s="7" t="s">
        <v>835</v>
      </c>
      <c r="AA692" s="7" t="s">
        <v>836</v>
      </c>
      <c r="AB692" s="7" t="s">
        <v>837</v>
      </c>
      <c r="AC692" s="7" t="n">
        <v>0</v>
      </c>
      <c r="AD692" s="7" t="s">
        <v>838</v>
      </c>
      <c r="AE692" s="7" t="s">
        <v>836</v>
      </c>
    </row>
    <row r="693" customFormat="false" ht="12.75" hidden="false" customHeight="true" outlineLevel="0" collapsed="false">
      <c r="L693" s="7" t="n">
        <v>915</v>
      </c>
      <c r="M693" s="7" t="s">
        <v>832</v>
      </c>
      <c r="N693" s="7" t="s">
        <v>832</v>
      </c>
      <c r="O693" s="7" t="s">
        <v>833</v>
      </c>
      <c r="P693" s="7" t="n">
        <v>0</v>
      </c>
      <c r="Q693" s="93" t="n">
        <f aca="false">P693/100</f>
        <v>0</v>
      </c>
      <c r="R693" s="7" t="n">
        <v>0</v>
      </c>
      <c r="S693" s="7" t="n">
        <v>0</v>
      </c>
      <c r="T693" s="7" t="n">
        <v>0</v>
      </c>
      <c r="U693" s="7" t="n">
        <v>0</v>
      </c>
      <c r="V693" s="7" t="n">
        <v>0</v>
      </c>
      <c r="W693" s="7" t="n">
        <v>0</v>
      </c>
      <c r="X693" s="7" t="n">
        <v>0</v>
      </c>
      <c r="Y693" s="7" t="s">
        <v>834</v>
      </c>
      <c r="Z693" s="7" t="s">
        <v>835</v>
      </c>
      <c r="AA693" s="7" t="s">
        <v>836</v>
      </c>
      <c r="AB693" s="7" t="s">
        <v>837</v>
      </c>
      <c r="AC693" s="7" t="n">
        <v>0</v>
      </c>
      <c r="AD693" s="7" t="s">
        <v>838</v>
      </c>
      <c r="AE693" s="7" t="s">
        <v>836</v>
      </c>
    </row>
    <row r="694" customFormat="false" ht="12.75" hidden="false" customHeight="true" outlineLevel="0" collapsed="false">
      <c r="L694" s="7" t="n">
        <v>916</v>
      </c>
      <c r="M694" s="7" t="s">
        <v>832</v>
      </c>
      <c r="N694" s="7" t="s">
        <v>832</v>
      </c>
      <c r="O694" s="7" t="s">
        <v>833</v>
      </c>
      <c r="P694" s="7" t="n">
        <v>0</v>
      </c>
      <c r="Q694" s="93" t="n">
        <f aca="false">P694/100</f>
        <v>0</v>
      </c>
      <c r="R694" s="7" t="n">
        <v>0</v>
      </c>
      <c r="S694" s="7" t="n">
        <v>0</v>
      </c>
      <c r="T694" s="7" t="n">
        <v>0</v>
      </c>
      <c r="U694" s="7" t="n">
        <v>0</v>
      </c>
      <c r="V694" s="7" t="n">
        <v>0</v>
      </c>
      <c r="W694" s="7" t="n">
        <v>0</v>
      </c>
      <c r="X694" s="7" t="n">
        <v>0</v>
      </c>
      <c r="Y694" s="7" t="s">
        <v>834</v>
      </c>
      <c r="Z694" s="7" t="s">
        <v>835</v>
      </c>
      <c r="AA694" s="7" t="s">
        <v>836</v>
      </c>
      <c r="AB694" s="7" t="s">
        <v>837</v>
      </c>
      <c r="AC694" s="7" t="n">
        <v>0</v>
      </c>
      <c r="AD694" s="7" t="s">
        <v>838</v>
      </c>
      <c r="AE694" s="7" t="s">
        <v>836</v>
      </c>
    </row>
    <row r="695" customFormat="false" ht="12.75" hidden="false" customHeight="true" outlineLevel="0" collapsed="false">
      <c r="L695" s="7" t="n">
        <v>917</v>
      </c>
      <c r="M695" s="7" t="s">
        <v>1515</v>
      </c>
      <c r="N695" s="7" t="s">
        <v>832</v>
      </c>
      <c r="O695" s="7" t="s">
        <v>833</v>
      </c>
      <c r="P695" s="7" t="n">
        <v>100</v>
      </c>
      <c r="Q695" s="93" t="n">
        <f aca="false">P695/100</f>
        <v>1</v>
      </c>
      <c r="R695" s="7" t="n">
        <v>25</v>
      </c>
      <c r="S695" s="7" t="n">
        <v>0</v>
      </c>
      <c r="T695" s="7" t="n">
        <v>0</v>
      </c>
      <c r="U695" s="7" t="n">
        <v>0</v>
      </c>
      <c r="V695" s="7" t="n">
        <v>0</v>
      </c>
      <c r="W695" s="7" t="n">
        <v>0</v>
      </c>
      <c r="X695" s="7" t="n">
        <v>2</v>
      </c>
      <c r="Y695" s="7" t="s">
        <v>834</v>
      </c>
      <c r="Z695" s="7" t="s">
        <v>835</v>
      </c>
      <c r="AA695" s="7" t="s">
        <v>836</v>
      </c>
      <c r="AB695" s="7" t="s">
        <v>837</v>
      </c>
      <c r="AC695" s="7" t="n">
        <v>0</v>
      </c>
      <c r="AD695" s="7" t="s">
        <v>838</v>
      </c>
      <c r="AE695" s="7" t="s">
        <v>836</v>
      </c>
    </row>
    <row r="696" customFormat="false" ht="12.75" hidden="false" customHeight="true" outlineLevel="0" collapsed="false">
      <c r="L696" s="7" t="n">
        <v>918</v>
      </c>
      <c r="M696" s="7" t="s">
        <v>1516</v>
      </c>
      <c r="N696" s="7" t="s">
        <v>832</v>
      </c>
      <c r="O696" s="7" t="s">
        <v>833</v>
      </c>
      <c r="P696" s="7" t="n">
        <v>160</v>
      </c>
      <c r="Q696" s="93" t="n">
        <f aca="false">P696/100</f>
        <v>1.6</v>
      </c>
      <c r="R696" s="7" t="n">
        <v>25</v>
      </c>
      <c r="S696" s="7" t="n">
        <v>0</v>
      </c>
      <c r="T696" s="7" t="n">
        <v>0</v>
      </c>
      <c r="U696" s="7" t="n">
        <v>0</v>
      </c>
      <c r="V696" s="7" t="n">
        <v>0</v>
      </c>
      <c r="W696" s="7" t="n">
        <v>0</v>
      </c>
      <c r="X696" s="7" t="n">
        <v>2</v>
      </c>
      <c r="Y696" s="7" t="s">
        <v>834</v>
      </c>
      <c r="Z696" s="7" t="s">
        <v>835</v>
      </c>
      <c r="AA696" s="7" t="s">
        <v>836</v>
      </c>
      <c r="AB696" s="7" t="s">
        <v>837</v>
      </c>
      <c r="AC696" s="7" t="n">
        <v>0</v>
      </c>
      <c r="AD696" s="7" t="s">
        <v>838</v>
      </c>
      <c r="AE696" s="7" t="s">
        <v>836</v>
      </c>
    </row>
    <row r="697" customFormat="false" ht="12.75" hidden="false" customHeight="true" outlineLevel="0" collapsed="false">
      <c r="L697" s="7" t="n">
        <v>919</v>
      </c>
      <c r="M697" s="7" t="s">
        <v>1517</v>
      </c>
      <c r="N697" s="7" t="s">
        <v>832</v>
      </c>
      <c r="O697" s="7" t="s">
        <v>833</v>
      </c>
      <c r="P697" s="7" t="n">
        <v>150</v>
      </c>
      <c r="Q697" s="93" t="n">
        <f aca="false">P697/100</f>
        <v>1.5</v>
      </c>
      <c r="R697" s="7" t="n">
        <v>25</v>
      </c>
      <c r="S697" s="7" t="n">
        <v>0</v>
      </c>
      <c r="T697" s="7" t="n">
        <v>0</v>
      </c>
      <c r="U697" s="7" t="n">
        <v>0</v>
      </c>
      <c r="V697" s="7" t="n">
        <v>0</v>
      </c>
      <c r="W697" s="7" t="n">
        <v>0</v>
      </c>
      <c r="X697" s="7" t="n">
        <v>2</v>
      </c>
      <c r="Y697" s="7" t="s">
        <v>834</v>
      </c>
      <c r="Z697" s="7" t="s">
        <v>835</v>
      </c>
      <c r="AA697" s="7" t="s">
        <v>836</v>
      </c>
      <c r="AB697" s="7" t="s">
        <v>837</v>
      </c>
      <c r="AC697" s="7" t="n">
        <v>0</v>
      </c>
      <c r="AD697" s="7" t="s">
        <v>838</v>
      </c>
      <c r="AE697" s="7" t="s">
        <v>836</v>
      </c>
    </row>
    <row r="698" customFormat="false" ht="12.75" hidden="false" customHeight="true" outlineLevel="0" collapsed="false">
      <c r="L698" s="7" t="n">
        <v>920</v>
      </c>
      <c r="M698" s="7" t="s">
        <v>1518</v>
      </c>
      <c r="N698" s="7" t="s">
        <v>832</v>
      </c>
      <c r="O698" s="7" t="s">
        <v>833</v>
      </c>
      <c r="P698" s="7" t="n">
        <v>150</v>
      </c>
      <c r="Q698" s="93" t="n">
        <f aca="false">P698/100</f>
        <v>1.5</v>
      </c>
      <c r="R698" s="7" t="n">
        <v>25</v>
      </c>
      <c r="S698" s="7" t="n">
        <v>0</v>
      </c>
      <c r="T698" s="7" t="n">
        <v>0</v>
      </c>
      <c r="U698" s="7" t="n">
        <v>0</v>
      </c>
      <c r="V698" s="7" t="n">
        <v>0</v>
      </c>
      <c r="W698" s="7" t="n">
        <v>0</v>
      </c>
      <c r="X698" s="7" t="n">
        <v>2</v>
      </c>
      <c r="Y698" s="7" t="s">
        <v>834</v>
      </c>
      <c r="Z698" s="7" t="s">
        <v>835</v>
      </c>
      <c r="AA698" s="7" t="s">
        <v>836</v>
      </c>
      <c r="AB698" s="7" t="s">
        <v>837</v>
      </c>
      <c r="AC698" s="7" t="n">
        <v>0</v>
      </c>
      <c r="AD698" s="7" t="s">
        <v>838</v>
      </c>
      <c r="AE698" s="7" t="s">
        <v>836</v>
      </c>
    </row>
    <row r="699" customFormat="false" ht="12.75" hidden="false" customHeight="true" outlineLevel="0" collapsed="false">
      <c r="L699" s="7" t="n">
        <v>921</v>
      </c>
      <c r="M699" s="7" t="s">
        <v>1519</v>
      </c>
      <c r="N699" s="7" t="s">
        <v>832</v>
      </c>
      <c r="O699" s="7" t="s">
        <v>833</v>
      </c>
      <c r="P699" s="7" t="n">
        <v>150</v>
      </c>
      <c r="Q699" s="93" t="n">
        <f aca="false">P699/100</f>
        <v>1.5</v>
      </c>
      <c r="R699" s="7" t="n">
        <v>25</v>
      </c>
      <c r="S699" s="7" t="n">
        <v>0</v>
      </c>
      <c r="T699" s="7" t="n">
        <v>0</v>
      </c>
      <c r="U699" s="7" t="n">
        <v>0</v>
      </c>
      <c r="V699" s="7" t="n">
        <v>0</v>
      </c>
      <c r="W699" s="7" t="n">
        <v>0</v>
      </c>
      <c r="X699" s="7" t="n">
        <v>2</v>
      </c>
      <c r="Y699" s="7" t="s">
        <v>834</v>
      </c>
      <c r="Z699" s="7" t="s">
        <v>835</v>
      </c>
      <c r="AA699" s="7" t="s">
        <v>836</v>
      </c>
      <c r="AB699" s="7" t="s">
        <v>837</v>
      </c>
      <c r="AC699" s="7" t="n">
        <v>0</v>
      </c>
      <c r="AD699" s="7" t="s">
        <v>838</v>
      </c>
      <c r="AE699" s="7" t="s">
        <v>836</v>
      </c>
    </row>
    <row r="700" customFormat="false" ht="12.75" hidden="false" customHeight="true" outlineLevel="0" collapsed="false">
      <c r="L700" s="7" t="n">
        <v>922</v>
      </c>
      <c r="M700" s="7" t="s">
        <v>1520</v>
      </c>
      <c r="N700" s="7" t="s">
        <v>832</v>
      </c>
      <c r="O700" s="7" t="s">
        <v>833</v>
      </c>
      <c r="P700" s="7" t="n">
        <v>150</v>
      </c>
      <c r="Q700" s="93" t="n">
        <f aca="false">P700/100</f>
        <v>1.5</v>
      </c>
      <c r="R700" s="7" t="n">
        <v>25</v>
      </c>
      <c r="S700" s="7" t="n">
        <v>0</v>
      </c>
      <c r="T700" s="7" t="n">
        <v>0</v>
      </c>
      <c r="U700" s="7" t="n">
        <v>0</v>
      </c>
      <c r="V700" s="7" t="n">
        <v>0</v>
      </c>
      <c r="W700" s="7" t="n">
        <v>0</v>
      </c>
      <c r="X700" s="7" t="n">
        <v>2</v>
      </c>
      <c r="Y700" s="7" t="s">
        <v>834</v>
      </c>
      <c r="Z700" s="7" t="s">
        <v>835</v>
      </c>
      <c r="AA700" s="7" t="s">
        <v>836</v>
      </c>
      <c r="AB700" s="7" t="s">
        <v>837</v>
      </c>
      <c r="AC700" s="7" t="n">
        <v>0</v>
      </c>
      <c r="AD700" s="7" t="s">
        <v>838</v>
      </c>
      <c r="AE700" s="7" t="s">
        <v>836</v>
      </c>
    </row>
    <row r="701" customFormat="false" ht="12.75" hidden="false" customHeight="true" outlineLevel="0" collapsed="false">
      <c r="L701" s="7" t="n">
        <v>923</v>
      </c>
      <c r="M701" s="7" t="s">
        <v>1521</v>
      </c>
      <c r="N701" s="7" t="s">
        <v>832</v>
      </c>
      <c r="O701" s="7" t="s">
        <v>833</v>
      </c>
      <c r="P701" s="7" t="n">
        <v>160</v>
      </c>
      <c r="Q701" s="93" t="n">
        <f aca="false">P701/100</f>
        <v>1.6</v>
      </c>
      <c r="R701" s="7" t="n">
        <v>25</v>
      </c>
      <c r="S701" s="7" t="n">
        <v>0</v>
      </c>
      <c r="T701" s="7" t="n">
        <v>0</v>
      </c>
      <c r="U701" s="7" t="n">
        <v>0</v>
      </c>
      <c r="V701" s="7" t="n">
        <v>0</v>
      </c>
      <c r="W701" s="7" t="n">
        <v>0</v>
      </c>
      <c r="X701" s="7" t="n">
        <v>2</v>
      </c>
      <c r="Y701" s="7" t="s">
        <v>834</v>
      </c>
      <c r="Z701" s="7" t="s">
        <v>835</v>
      </c>
      <c r="AA701" s="7" t="s">
        <v>836</v>
      </c>
      <c r="AB701" s="7" t="s">
        <v>837</v>
      </c>
      <c r="AC701" s="7" t="n">
        <v>0</v>
      </c>
      <c r="AD701" s="7" t="s">
        <v>838</v>
      </c>
      <c r="AE701" s="7" t="s">
        <v>836</v>
      </c>
    </row>
    <row r="702" customFormat="false" ht="12.75" hidden="false" customHeight="true" outlineLevel="0" collapsed="false">
      <c r="L702" s="7" t="n">
        <v>924</v>
      </c>
      <c r="M702" s="7" t="s">
        <v>1522</v>
      </c>
      <c r="N702" s="7" t="s">
        <v>832</v>
      </c>
      <c r="O702" s="7" t="s">
        <v>833</v>
      </c>
      <c r="P702" s="7" t="n">
        <v>650</v>
      </c>
      <c r="Q702" s="93" t="n">
        <f aca="false">P702/100</f>
        <v>6.5</v>
      </c>
      <c r="R702" s="7" t="n">
        <v>25</v>
      </c>
      <c r="S702" s="7" t="n">
        <v>0</v>
      </c>
      <c r="T702" s="7" t="n">
        <v>0</v>
      </c>
      <c r="U702" s="7" t="n">
        <v>0</v>
      </c>
      <c r="V702" s="7" t="n">
        <v>0</v>
      </c>
      <c r="W702" s="7" t="n">
        <v>0</v>
      </c>
      <c r="X702" s="7" t="n">
        <v>2</v>
      </c>
      <c r="Y702" s="7" t="s">
        <v>834</v>
      </c>
      <c r="Z702" s="7" t="s">
        <v>835</v>
      </c>
      <c r="AA702" s="7" t="s">
        <v>836</v>
      </c>
      <c r="AB702" s="7" t="s">
        <v>837</v>
      </c>
      <c r="AC702" s="7" t="n">
        <v>0</v>
      </c>
      <c r="AD702" s="7" t="s">
        <v>838</v>
      </c>
      <c r="AE702" s="7" t="s">
        <v>836</v>
      </c>
    </row>
    <row r="703" customFormat="false" ht="12.75" hidden="false" customHeight="true" outlineLevel="0" collapsed="false">
      <c r="L703" s="7" t="n">
        <v>925</v>
      </c>
      <c r="M703" s="7" t="s">
        <v>1523</v>
      </c>
      <c r="N703" s="7" t="s">
        <v>832</v>
      </c>
      <c r="O703" s="7" t="s">
        <v>833</v>
      </c>
      <c r="P703" s="7" t="n">
        <v>750</v>
      </c>
      <c r="Q703" s="93" t="n">
        <f aca="false">P703/100</f>
        <v>7.5</v>
      </c>
      <c r="R703" s="7" t="n">
        <v>25</v>
      </c>
      <c r="S703" s="7" t="n">
        <v>0</v>
      </c>
      <c r="T703" s="7" t="n">
        <v>0</v>
      </c>
      <c r="U703" s="7" t="n">
        <v>0</v>
      </c>
      <c r="V703" s="7" t="n">
        <v>0</v>
      </c>
      <c r="W703" s="7" t="n">
        <v>0</v>
      </c>
      <c r="X703" s="7" t="n">
        <v>2</v>
      </c>
      <c r="Y703" s="7" t="s">
        <v>834</v>
      </c>
      <c r="Z703" s="7" t="s">
        <v>835</v>
      </c>
      <c r="AA703" s="7" t="s">
        <v>836</v>
      </c>
      <c r="AB703" s="7" t="s">
        <v>837</v>
      </c>
      <c r="AC703" s="7" t="n">
        <v>0</v>
      </c>
      <c r="AD703" s="7" t="s">
        <v>838</v>
      </c>
      <c r="AE703" s="7" t="s">
        <v>836</v>
      </c>
    </row>
    <row r="704" customFormat="false" ht="12.75" hidden="false" customHeight="true" outlineLevel="0" collapsed="false">
      <c r="L704" s="7" t="n">
        <v>926</v>
      </c>
      <c r="M704" s="7" t="s">
        <v>1524</v>
      </c>
      <c r="N704" s="7" t="s">
        <v>832</v>
      </c>
      <c r="O704" s="7" t="s">
        <v>833</v>
      </c>
      <c r="P704" s="7" t="n">
        <v>800</v>
      </c>
      <c r="Q704" s="93" t="n">
        <f aca="false">P704/100</f>
        <v>8</v>
      </c>
      <c r="R704" s="7" t="n">
        <v>25</v>
      </c>
      <c r="S704" s="7" t="n">
        <v>0</v>
      </c>
      <c r="T704" s="7" t="n">
        <v>0</v>
      </c>
      <c r="U704" s="7" t="n">
        <v>0</v>
      </c>
      <c r="V704" s="7" t="n">
        <v>0</v>
      </c>
      <c r="W704" s="7" t="n">
        <v>0</v>
      </c>
      <c r="X704" s="7" t="n">
        <v>2</v>
      </c>
      <c r="Y704" s="7" t="s">
        <v>834</v>
      </c>
      <c r="Z704" s="7" t="s">
        <v>835</v>
      </c>
      <c r="AA704" s="7" t="s">
        <v>836</v>
      </c>
      <c r="AB704" s="7" t="s">
        <v>837</v>
      </c>
      <c r="AC704" s="7" t="n">
        <v>0</v>
      </c>
      <c r="AD704" s="7" t="s">
        <v>838</v>
      </c>
      <c r="AE704" s="7" t="s">
        <v>836</v>
      </c>
    </row>
    <row r="705" customFormat="false" ht="12.75" hidden="false" customHeight="true" outlineLevel="0" collapsed="false">
      <c r="L705" s="7" t="n">
        <v>927</v>
      </c>
      <c r="M705" s="7" t="s">
        <v>1525</v>
      </c>
      <c r="N705" s="7" t="s">
        <v>832</v>
      </c>
      <c r="O705" s="7" t="s">
        <v>833</v>
      </c>
      <c r="P705" s="7" t="n">
        <v>900</v>
      </c>
      <c r="Q705" s="93" t="n">
        <f aca="false">P705/100</f>
        <v>9</v>
      </c>
      <c r="R705" s="7" t="n">
        <v>25</v>
      </c>
      <c r="S705" s="7" t="n">
        <v>0</v>
      </c>
      <c r="T705" s="7" t="n">
        <v>0</v>
      </c>
      <c r="U705" s="7" t="n">
        <v>0</v>
      </c>
      <c r="V705" s="7" t="n">
        <v>0</v>
      </c>
      <c r="W705" s="7" t="n">
        <v>0</v>
      </c>
      <c r="X705" s="7" t="n">
        <v>2</v>
      </c>
      <c r="Y705" s="7" t="s">
        <v>834</v>
      </c>
      <c r="Z705" s="7" t="s">
        <v>835</v>
      </c>
      <c r="AA705" s="7" t="s">
        <v>836</v>
      </c>
      <c r="AB705" s="7" t="s">
        <v>837</v>
      </c>
      <c r="AC705" s="7" t="n">
        <v>0</v>
      </c>
      <c r="AD705" s="7" t="s">
        <v>838</v>
      </c>
      <c r="AE705" s="7" t="s">
        <v>836</v>
      </c>
    </row>
    <row r="706" customFormat="false" ht="12.75" hidden="false" customHeight="true" outlineLevel="0" collapsed="false">
      <c r="L706" s="7" t="n">
        <v>928</v>
      </c>
      <c r="M706" s="7" t="s">
        <v>1526</v>
      </c>
      <c r="N706" s="7" t="s">
        <v>832</v>
      </c>
      <c r="O706" s="7" t="s">
        <v>833</v>
      </c>
      <c r="P706" s="7" t="n">
        <v>890</v>
      </c>
      <c r="Q706" s="93" t="n">
        <f aca="false">P706/100</f>
        <v>8.9</v>
      </c>
      <c r="R706" s="7" t="n">
        <v>25</v>
      </c>
      <c r="S706" s="7" t="n">
        <v>0</v>
      </c>
      <c r="T706" s="7" t="n">
        <v>0</v>
      </c>
      <c r="U706" s="7" t="n">
        <v>0</v>
      </c>
      <c r="V706" s="7" t="n">
        <v>0</v>
      </c>
      <c r="W706" s="7" t="n">
        <v>0</v>
      </c>
      <c r="X706" s="7" t="n">
        <v>2</v>
      </c>
      <c r="Y706" s="7" t="s">
        <v>834</v>
      </c>
      <c r="Z706" s="7" t="s">
        <v>835</v>
      </c>
      <c r="AA706" s="7" t="s">
        <v>836</v>
      </c>
      <c r="AB706" s="7" t="s">
        <v>837</v>
      </c>
      <c r="AC706" s="7" t="n">
        <v>0</v>
      </c>
      <c r="AD706" s="7" t="s">
        <v>838</v>
      </c>
      <c r="AE706" s="7" t="s">
        <v>836</v>
      </c>
    </row>
    <row r="707" customFormat="false" ht="12.75" hidden="false" customHeight="true" outlineLevel="0" collapsed="false">
      <c r="L707" s="7" t="n">
        <v>929</v>
      </c>
      <c r="M707" s="7" t="s">
        <v>1527</v>
      </c>
      <c r="N707" s="7" t="s">
        <v>832</v>
      </c>
      <c r="O707" s="7" t="s">
        <v>833</v>
      </c>
      <c r="P707" s="7" t="n">
        <v>990</v>
      </c>
      <c r="Q707" s="93" t="n">
        <f aca="false">P707/100</f>
        <v>9.9</v>
      </c>
      <c r="R707" s="7" t="n">
        <v>25</v>
      </c>
      <c r="S707" s="7" t="n">
        <v>0</v>
      </c>
      <c r="T707" s="7" t="n">
        <v>0</v>
      </c>
      <c r="U707" s="7" t="n">
        <v>0</v>
      </c>
      <c r="V707" s="7" t="n">
        <v>0</v>
      </c>
      <c r="W707" s="7" t="n">
        <v>0</v>
      </c>
      <c r="X707" s="7" t="n">
        <v>2</v>
      </c>
      <c r="Y707" s="7" t="s">
        <v>834</v>
      </c>
      <c r="Z707" s="7" t="s">
        <v>835</v>
      </c>
      <c r="AA707" s="7" t="s">
        <v>836</v>
      </c>
      <c r="AB707" s="7" t="s">
        <v>837</v>
      </c>
      <c r="AC707" s="7" t="n">
        <v>0</v>
      </c>
      <c r="AD707" s="7" t="s">
        <v>838</v>
      </c>
      <c r="AE707" s="7" t="s">
        <v>836</v>
      </c>
    </row>
    <row r="708" customFormat="false" ht="12.75" hidden="false" customHeight="true" outlineLevel="0" collapsed="false">
      <c r="L708" s="7" t="n">
        <v>930</v>
      </c>
      <c r="M708" s="7" t="s">
        <v>1528</v>
      </c>
      <c r="N708" s="7" t="s">
        <v>832</v>
      </c>
      <c r="O708" s="7" t="s">
        <v>833</v>
      </c>
      <c r="P708" s="7" t="n">
        <v>160</v>
      </c>
      <c r="Q708" s="93" t="n">
        <f aca="false">P708/100</f>
        <v>1.6</v>
      </c>
      <c r="R708" s="7" t="n">
        <v>25</v>
      </c>
      <c r="S708" s="7" t="n">
        <v>0</v>
      </c>
      <c r="T708" s="7" t="n">
        <v>0</v>
      </c>
      <c r="U708" s="7" t="n">
        <v>0</v>
      </c>
      <c r="V708" s="7" t="n">
        <v>0</v>
      </c>
      <c r="W708" s="7" t="n">
        <v>0</v>
      </c>
      <c r="X708" s="7" t="n">
        <v>2</v>
      </c>
      <c r="Y708" s="7" t="s">
        <v>834</v>
      </c>
      <c r="Z708" s="7" t="s">
        <v>835</v>
      </c>
      <c r="AA708" s="7" t="s">
        <v>836</v>
      </c>
      <c r="AB708" s="7" t="s">
        <v>837</v>
      </c>
      <c r="AC708" s="7" t="n">
        <v>0</v>
      </c>
      <c r="AD708" s="7" t="s">
        <v>838</v>
      </c>
      <c r="AE708" s="7" t="s">
        <v>836</v>
      </c>
    </row>
    <row r="709" customFormat="false" ht="12.75" hidden="false" customHeight="true" outlineLevel="0" collapsed="false">
      <c r="L709" s="7" t="n">
        <v>931</v>
      </c>
      <c r="M709" s="7" t="s">
        <v>832</v>
      </c>
      <c r="N709" s="7" t="s">
        <v>832</v>
      </c>
      <c r="O709" s="7" t="s">
        <v>833</v>
      </c>
      <c r="P709" s="7" t="n">
        <v>0</v>
      </c>
      <c r="Q709" s="93" t="n">
        <f aca="false">P709/100</f>
        <v>0</v>
      </c>
      <c r="R709" s="7" t="n">
        <v>0</v>
      </c>
      <c r="S709" s="7" t="n">
        <v>0</v>
      </c>
      <c r="T709" s="7" t="n">
        <v>0</v>
      </c>
      <c r="U709" s="7" t="n">
        <v>0</v>
      </c>
      <c r="V709" s="7" t="n">
        <v>0</v>
      </c>
      <c r="W709" s="7" t="n">
        <v>0</v>
      </c>
      <c r="X709" s="7" t="n">
        <v>0</v>
      </c>
      <c r="Y709" s="7" t="s">
        <v>834</v>
      </c>
      <c r="Z709" s="7" t="s">
        <v>835</v>
      </c>
      <c r="AA709" s="7" t="s">
        <v>836</v>
      </c>
      <c r="AB709" s="7" t="s">
        <v>837</v>
      </c>
      <c r="AC709" s="7" t="n">
        <v>0</v>
      </c>
      <c r="AD709" s="7" t="s">
        <v>838</v>
      </c>
      <c r="AE709" s="7" t="s">
        <v>836</v>
      </c>
    </row>
    <row r="710" customFormat="false" ht="12.75" hidden="false" customHeight="true" outlineLevel="0" collapsed="false">
      <c r="L710" s="7" t="n">
        <v>932</v>
      </c>
      <c r="M710" s="7" t="s">
        <v>832</v>
      </c>
      <c r="N710" s="7" t="s">
        <v>832</v>
      </c>
      <c r="O710" s="7" t="s">
        <v>833</v>
      </c>
      <c r="P710" s="7" t="n">
        <v>0</v>
      </c>
      <c r="Q710" s="93" t="n">
        <f aca="false">P710/100</f>
        <v>0</v>
      </c>
      <c r="R710" s="7" t="n">
        <v>0</v>
      </c>
      <c r="S710" s="7" t="n">
        <v>0</v>
      </c>
      <c r="T710" s="7" t="n">
        <v>0</v>
      </c>
      <c r="U710" s="7" t="n">
        <v>0</v>
      </c>
      <c r="V710" s="7" t="n">
        <v>0</v>
      </c>
      <c r="W710" s="7" t="n">
        <v>0</v>
      </c>
      <c r="X710" s="7" t="n">
        <v>0</v>
      </c>
      <c r="Y710" s="7" t="s">
        <v>834</v>
      </c>
      <c r="Z710" s="7" t="s">
        <v>835</v>
      </c>
      <c r="AA710" s="7" t="s">
        <v>836</v>
      </c>
      <c r="AB710" s="7" t="s">
        <v>837</v>
      </c>
      <c r="AC710" s="7" t="n">
        <v>0</v>
      </c>
      <c r="AD710" s="7" t="s">
        <v>838</v>
      </c>
      <c r="AE710" s="7" t="s">
        <v>836</v>
      </c>
    </row>
    <row r="711" customFormat="false" ht="12.75" hidden="false" customHeight="true" outlineLevel="0" collapsed="false">
      <c r="L711" s="7" t="n">
        <v>933</v>
      </c>
      <c r="M711" s="7" t="s">
        <v>832</v>
      </c>
      <c r="N711" s="7" t="s">
        <v>832</v>
      </c>
      <c r="O711" s="7" t="s">
        <v>833</v>
      </c>
      <c r="P711" s="7" t="n">
        <v>0</v>
      </c>
      <c r="Q711" s="93" t="n">
        <f aca="false">P711/100</f>
        <v>0</v>
      </c>
      <c r="R711" s="7" t="n">
        <v>0</v>
      </c>
      <c r="S711" s="7" t="n">
        <v>0</v>
      </c>
      <c r="T711" s="7" t="n">
        <v>0</v>
      </c>
      <c r="U711" s="7" t="n">
        <v>0</v>
      </c>
      <c r="V711" s="7" t="n">
        <v>0</v>
      </c>
      <c r="W711" s="7" t="n">
        <v>0</v>
      </c>
      <c r="X711" s="7" t="n">
        <v>0</v>
      </c>
      <c r="Y711" s="7" t="s">
        <v>834</v>
      </c>
      <c r="Z711" s="7" t="s">
        <v>835</v>
      </c>
      <c r="AA711" s="7" t="s">
        <v>836</v>
      </c>
      <c r="AB711" s="7" t="s">
        <v>837</v>
      </c>
      <c r="AC711" s="7" t="n">
        <v>0</v>
      </c>
      <c r="AD711" s="7" t="s">
        <v>838</v>
      </c>
      <c r="AE711" s="7" t="s">
        <v>836</v>
      </c>
    </row>
    <row r="712" customFormat="false" ht="12.75" hidden="false" customHeight="true" outlineLevel="0" collapsed="false">
      <c r="L712" s="7" t="n">
        <v>934</v>
      </c>
      <c r="M712" s="7" t="s">
        <v>832</v>
      </c>
      <c r="N712" s="7" t="s">
        <v>832</v>
      </c>
      <c r="O712" s="7" t="s">
        <v>833</v>
      </c>
      <c r="P712" s="7" t="n">
        <v>0</v>
      </c>
      <c r="Q712" s="93" t="n">
        <f aca="false">P712/100</f>
        <v>0</v>
      </c>
      <c r="R712" s="7" t="n">
        <v>0</v>
      </c>
      <c r="S712" s="7" t="n">
        <v>0</v>
      </c>
      <c r="T712" s="7" t="n">
        <v>0</v>
      </c>
      <c r="U712" s="7" t="n">
        <v>0</v>
      </c>
      <c r="V712" s="7" t="n">
        <v>0</v>
      </c>
      <c r="W712" s="7" t="n">
        <v>0</v>
      </c>
      <c r="X712" s="7" t="n">
        <v>0</v>
      </c>
      <c r="Y712" s="7" t="s">
        <v>834</v>
      </c>
      <c r="Z712" s="7" t="s">
        <v>835</v>
      </c>
      <c r="AA712" s="7" t="s">
        <v>836</v>
      </c>
      <c r="AB712" s="7" t="s">
        <v>837</v>
      </c>
      <c r="AC712" s="7" t="n">
        <v>0</v>
      </c>
      <c r="AD712" s="7" t="s">
        <v>838</v>
      </c>
      <c r="AE712" s="7" t="s">
        <v>836</v>
      </c>
    </row>
    <row r="713" customFormat="false" ht="12.75" hidden="false" customHeight="true" outlineLevel="0" collapsed="false">
      <c r="L713" s="7" t="n">
        <v>935</v>
      </c>
      <c r="M713" s="7" t="s">
        <v>832</v>
      </c>
      <c r="N713" s="7" t="s">
        <v>832</v>
      </c>
      <c r="O713" s="7" t="s">
        <v>833</v>
      </c>
      <c r="P713" s="7" t="n">
        <v>0</v>
      </c>
      <c r="Q713" s="93" t="n">
        <f aca="false">P713/100</f>
        <v>0</v>
      </c>
      <c r="R713" s="7" t="n">
        <v>0</v>
      </c>
      <c r="S713" s="7" t="n">
        <v>0</v>
      </c>
      <c r="T713" s="7" t="n">
        <v>0</v>
      </c>
      <c r="U713" s="7" t="n">
        <v>0</v>
      </c>
      <c r="V713" s="7" t="n">
        <v>0</v>
      </c>
      <c r="W713" s="7" t="n">
        <v>0</v>
      </c>
      <c r="X713" s="7" t="n">
        <v>0</v>
      </c>
      <c r="Y713" s="7" t="s">
        <v>834</v>
      </c>
      <c r="Z713" s="7" t="s">
        <v>835</v>
      </c>
      <c r="AA713" s="7" t="s">
        <v>836</v>
      </c>
      <c r="AB713" s="7" t="s">
        <v>837</v>
      </c>
      <c r="AC713" s="7" t="n">
        <v>0</v>
      </c>
      <c r="AD713" s="7" t="s">
        <v>838</v>
      </c>
      <c r="AE713" s="7" t="s">
        <v>836</v>
      </c>
    </row>
    <row r="714" customFormat="false" ht="12.75" hidden="false" customHeight="true" outlineLevel="0" collapsed="false">
      <c r="L714" s="7" t="n">
        <v>936</v>
      </c>
      <c r="M714" s="7" t="s">
        <v>832</v>
      </c>
      <c r="N714" s="7" t="s">
        <v>832</v>
      </c>
      <c r="O714" s="7" t="s">
        <v>833</v>
      </c>
      <c r="P714" s="7" t="n">
        <v>0</v>
      </c>
      <c r="Q714" s="93" t="n">
        <f aca="false">P714/100</f>
        <v>0</v>
      </c>
      <c r="R714" s="7" t="n">
        <v>0</v>
      </c>
      <c r="S714" s="7" t="n">
        <v>0</v>
      </c>
      <c r="T714" s="7" t="n">
        <v>0</v>
      </c>
      <c r="U714" s="7" t="n">
        <v>0</v>
      </c>
      <c r="V714" s="7" t="n">
        <v>0</v>
      </c>
      <c r="W714" s="7" t="n">
        <v>0</v>
      </c>
      <c r="X714" s="7" t="n">
        <v>0</v>
      </c>
      <c r="Y714" s="7" t="s">
        <v>834</v>
      </c>
      <c r="Z714" s="7" t="s">
        <v>835</v>
      </c>
      <c r="AA714" s="7" t="s">
        <v>836</v>
      </c>
      <c r="AB714" s="7" t="s">
        <v>837</v>
      </c>
      <c r="AC714" s="7" t="n">
        <v>0</v>
      </c>
      <c r="AD714" s="7" t="s">
        <v>838</v>
      </c>
      <c r="AE714" s="7" t="s">
        <v>836</v>
      </c>
    </row>
    <row r="715" customFormat="false" ht="12.75" hidden="false" customHeight="true" outlineLevel="0" collapsed="false">
      <c r="L715" s="7" t="n">
        <v>937</v>
      </c>
      <c r="M715" s="7" t="s">
        <v>832</v>
      </c>
      <c r="N715" s="7" t="s">
        <v>832</v>
      </c>
      <c r="O715" s="7" t="s">
        <v>833</v>
      </c>
      <c r="P715" s="7" t="n">
        <v>0</v>
      </c>
      <c r="Q715" s="93" t="n">
        <f aca="false">P715/100</f>
        <v>0</v>
      </c>
      <c r="R715" s="7" t="n">
        <v>0</v>
      </c>
      <c r="S715" s="7" t="n">
        <v>0</v>
      </c>
      <c r="T715" s="7" t="n">
        <v>0</v>
      </c>
      <c r="U715" s="7" t="n">
        <v>0</v>
      </c>
      <c r="V715" s="7" t="n">
        <v>0</v>
      </c>
      <c r="W715" s="7" t="n">
        <v>0</v>
      </c>
      <c r="X715" s="7" t="n">
        <v>0</v>
      </c>
      <c r="Y715" s="7" t="s">
        <v>834</v>
      </c>
      <c r="Z715" s="7" t="s">
        <v>835</v>
      </c>
      <c r="AA715" s="7" t="s">
        <v>836</v>
      </c>
      <c r="AB715" s="7" t="s">
        <v>837</v>
      </c>
      <c r="AC715" s="7" t="n">
        <v>0</v>
      </c>
      <c r="AD715" s="7" t="s">
        <v>838</v>
      </c>
      <c r="AE715" s="7" t="s">
        <v>836</v>
      </c>
    </row>
    <row r="716" customFormat="false" ht="12.75" hidden="false" customHeight="true" outlineLevel="0" collapsed="false">
      <c r="L716" s="7" t="n">
        <v>938</v>
      </c>
      <c r="M716" s="7" t="s">
        <v>832</v>
      </c>
      <c r="N716" s="7" t="s">
        <v>832</v>
      </c>
      <c r="O716" s="7" t="s">
        <v>833</v>
      </c>
      <c r="P716" s="7" t="n">
        <v>0</v>
      </c>
      <c r="Q716" s="93" t="n">
        <f aca="false">P716/100</f>
        <v>0</v>
      </c>
      <c r="R716" s="7" t="n">
        <v>0</v>
      </c>
      <c r="S716" s="7" t="n">
        <v>0</v>
      </c>
      <c r="T716" s="7" t="n">
        <v>0</v>
      </c>
      <c r="U716" s="7" t="n">
        <v>0</v>
      </c>
      <c r="V716" s="7" t="n">
        <v>0</v>
      </c>
      <c r="W716" s="7" t="n">
        <v>0</v>
      </c>
      <c r="X716" s="7" t="n">
        <v>0</v>
      </c>
      <c r="Y716" s="7" t="s">
        <v>834</v>
      </c>
      <c r="Z716" s="7" t="s">
        <v>835</v>
      </c>
      <c r="AA716" s="7" t="s">
        <v>836</v>
      </c>
      <c r="AB716" s="7" t="s">
        <v>837</v>
      </c>
      <c r="AC716" s="7" t="n">
        <v>0</v>
      </c>
      <c r="AD716" s="7" t="s">
        <v>838</v>
      </c>
      <c r="AE716" s="7" t="s">
        <v>836</v>
      </c>
    </row>
    <row r="717" customFormat="false" ht="12.75" hidden="false" customHeight="true" outlineLevel="0" collapsed="false">
      <c r="L717" s="7" t="n">
        <v>939</v>
      </c>
      <c r="M717" s="7" t="s">
        <v>832</v>
      </c>
      <c r="N717" s="7" t="s">
        <v>832</v>
      </c>
      <c r="O717" s="7" t="s">
        <v>833</v>
      </c>
      <c r="P717" s="7" t="n">
        <v>0</v>
      </c>
      <c r="Q717" s="93" t="n">
        <f aca="false">P717/100</f>
        <v>0</v>
      </c>
      <c r="R717" s="7" t="n">
        <v>0</v>
      </c>
      <c r="S717" s="7" t="n">
        <v>0</v>
      </c>
      <c r="T717" s="7" t="n">
        <v>0</v>
      </c>
      <c r="U717" s="7" t="n">
        <v>0</v>
      </c>
      <c r="V717" s="7" t="n">
        <v>0</v>
      </c>
      <c r="W717" s="7" t="n">
        <v>0</v>
      </c>
      <c r="X717" s="7" t="n">
        <v>0</v>
      </c>
      <c r="Y717" s="7" t="s">
        <v>834</v>
      </c>
      <c r="Z717" s="7" t="s">
        <v>835</v>
      </c>
      <c r="AA717" s="7" t="s">
        <v>836</v>
      </c>
      <c r="AB717" s="7" t="s">
        <v>837</v>
      </c>
      <c r="AC717" s="7" t="n">
        <v>0</v>
      </c>
      <c r="AD717" s="7" t="s">
        <v>838</v>
      </c>
      <c r="AE717" s="7" t="s">
        <v>836</v>
      </c>
    </row>
    <row r="718" customFormat="false" ht="12.75" hidden="false" customHeight="true" outlineLevel="0" collapsed="false">
      <c r="L718" s="7" t="n">
        <v>940</v>
      </c>
      <c r="M718" s="7" t="s">
        <v>832</v>
      </c>
      <c r="N718" s="7" t="s">
        <v>832</v>
      </c>
      <c r="O718" s="7" t="s">
        <v>833</v>
      </c>
      <c r="P718" s="7" t="n">
        <v>0</v>
      </c>
      <c r="Q718" s="93" t="n">
        <f aca="false">P718/100</f>
        <v>0</v>
      </c>
      <c r="R718" s="7" t="n">
        <v>0</v>
      </c>
      <c r="S718" s="7" t="n">
        <v>0</v>
      </c>
      <c r="T718" s="7" t="n">
        <v>0</v>
      </c>
      <c r="U718" s="7" t="n">
        <v>0</v>
      </c>
      <c r="V718" s="7" t="n">
        <v>0</v>
      </c>
      <c r="W718" s="7" t="n">
        <v>0</v>
      </c>
      <c r="X718" s="7" t="n">
        <v>0</v>
      </c>
      <c r="Y718" s="7" t="s">
        <v>834</v>
      </c>
      <c r="Z718" s="7" t="s">
        <v>835</v>
      </c>
      <c r="AA718" s="7" t="s">
        <v>836</v>
      </c>
      <c r="AB718" s="7" t="s">
        <v>837</v>
      </c>
      <c r="AC718" s="7" t="n">
        <v>0</v>
      </c>
      <c r="AD718" s="7" t="s">
        <v>838</v>
      </c>
      <c r="AE718" s="7" t="s">
        <v>836</v>
      </c>
    </row>
    <row r="719" customFormat="false" ht="12.75" hidden="false" customHeight="true" outlineLevel="0" collapsed="false">
      <c r="L719" s="7" t="n">
        <v>941</v>
      </c>
      <c r="M719" s="7" t="s">
        <v>832</v>
      </c>
      <c r="N719" s="7" t="s">
        <v>832</v>
      </c>
      <c r="O719" s="7" t="s">
        <v>833</v>
      </c>
      <c r="P719" s="7" t="n">
        <v>0</v>
      </c>
      <c r="Q719" s="93" t="n">
        <f aca="false">P719/100</f>
        <v>0</v>
      </c>
      <c r="R719" s="7" t="n">
        <v>0</v>
      </c>
      <c r="S719" s="7" t="n">
        <v>0</v>
      </c>
      <c r="T719" s="7" t="n">
        <v>0</v>
      </c>
      <c r="U719" s="7" t="n">
        <v>0</v>
      </c>
      <c r="V719" s="7" t="n">
        <v>0</v>
      </c>
      <c r="W719" s="7" t="n">
        <v>0</v>
      </c>
      <c r="X719" s="7" t="n">
        <v>0</v>
      </c>
      <c r="Y719" s="7" t="s">
        <v>834</v>
      </c>
      <c r="Z719" s="7" t="s">
        <v>835</v>
      </c>
      <c r="AA719" s="7" t="s">
        <v>836</v>
      </c>
      <c r="AB719" s="7" t="s">
        <v>837</v>
      </c>
      <c r="AC719" s="7" t="n">
        <v>0</v>
      </c>
      <c r="AD719" s="7" t="s">
        <v>838</v>
      </c>
      <c r="AE719" s="7" t="s">
        <v>836</v>
      </c>
    </row>
    <row r="720" customFormat="false" ht="12.75" hidden="false" customHeight="true" outlineLevel="0" collapsed="false">
      <c r="L720" s="7" t="n">
        <v>942</v>
      </c>
      <c r="M720" s="7" t="s">
        <v>832</v>
      </c>
      <c r="N720" s="7" t="s">
        <v>832</v>
      </c>
      <c r="O720" s="7" t="s">
        <v>833</v>
      </c>
      <c r="P720" s="7" t="n">
        <v>0</v>
      </c>
      <c r="Q720" s="93" t="n">
        <f aca="false">P720/100</f>
        <v>0</v>
      </c>
      <c r="R720" s="7" t="n">
        <v>0</v>
      </c>
      <c r="S720" s="7" t="n">
        <v>0</v>
      </c>
      <c r="T720" s="7" t="n">
        <v>0</v>
      </c>
      <c r="U720" s="7" t="n">
        <v>0</v>
      </c>
      <c r="V720" s="7" t="n">
        <v>0</v>
      </c>
      <c r="W720" s="7" t="n">
        <v>0</v>
      </c>
      <c r="X720" s="7" t="n">
        <v>0</v>
      </c>
      <c r="Y720" s="7" t="s">
        <v>834</v>
      </c>
      <c r="Z720" s="7" t="s">
        <v>835</v>
      </c>
      <c r="AA720" s="7" t="s">
        <v>836</v>
      </c>
      <c r="AB720" s="7" t="s">
        <v>837</v>
      </c>
      <c r="AC720" s="7" t="n">
        <v>0</v>
      </c>
      <c r="AD720" s="7" t="s">
        <v>838</v>
      </c>
      <c r="AE720" s="7" t="s">
        <v>836</v>
      </c>
    </row>
    <row r="721" customFormat="false" ht="12.75" hidden="false" customHeight="true" outlineLevel="0" collapsed="false">
      <c r="L721" s="7" t="n">
        <v>943</v>
      </c>
      <c r="M721" s="7" t="s">
        <v>832</v>
      </c>
      <c r="N721" s="7" t="s">
        <v>832</v>
      </c>
      <c r="O721" s="7" t="s">
        <v>833</v>
      </c>
      <c r="P721" s="7" t="n">
        <v>0</v>
      </c>
      <c r="Q721" s="93" t="n">
        <f aca="false">P721/100</f>
        <v>0</v>
      </c>
      <c r="R721" s="7" t="n">
        <v>0</v>
      </c>
      <c r="S721" s="7" t="n">
        <v>0</v>
      </c>
      <c r="T721" s="7" t="n">
        <v>0</v>
      </c>
      <c r="U721" s="7" t="n">
        <v>0</v>
      </c>
      <c r="V721" s="7" t="n">
        <v>0</v>
      </c>
      <c r="W721" s="7" t="n">
        <v>0</v>
      </c>
      <c r="X721" s="7" t="n">
        <v>0</v>
      </c>
      <c r="Y721" s="7" t="s">
        <v>834</v>
      </c>
      <c r="Z721" s="7" t="s">
        <v>835</v>
      </c>
      <c r="AA721" s="7" t="s">
        <v>836</v>
      </c>
      <c r="AB721" s="7" t="s">
        <v>837</v>
      </c>
      <c r="AC721" s="7" t="n">
        <v>0</v>
      </c>
      <c r="AD721" s="7" t="s">
        <v>838</v>
      </c>
      <c r="AE721" s="7" t="s">
        <v>836</v>
      </c>
    </row>
    <row r="722" customFormat="false" ht="12.75" hidden="false" customHeight="true" outlineLevel="0" collapsed="false">
      <c r="L722" s="7" t="n">
        <v>944</v>
      </c>
      <c r="M722" s="7" t="s">
        <v>832</v>
      </c>
      <c r="N722" s="7" t="s">
        <v>832</v>
      </c>
      <c r="O722" s="7" t="s">
        <v>833</v>
      </c>
      <c r="P722" s="7" t="n">
        <v>0</v>
      </c>
      <c r="Q722" s="93" t="n">
        <f aca="false">P722/100</f>
        <v>0</v>
      </c>
      <c r="R722" s="7" t="n">
        <v>0</v>
      </c>
      <c r="S722" s="7" t="n">
        <v>0</v>
      </c>
      <c r="T722" s="7" t="n">
        <v>0</v>
      </c>
      <c r="U722" s="7" t="n">
        <v>0</v>
      </c>
      <c r="V722" s="7" t="n">
        <v>0</v>
      </c>
      <c r="W722" s="7" t="n">
        <v>0</v>
      </c>
      <c r="X722" s="7" t="n">
        <v>0</v>
      </c>
      <c r="Y722" s="7" t="s">
        <v>834</v>
      </c>
      <c r="Z722" s="7" t="s">
        <v>835</v>
      </c>
      <c r="AA722" s="7" t="s">
        <v>836</v>
      </c>
      <c r="AB722" s="7" t="s">
        <v>837</v>
      </c>
      <c r="AC722" s="7" t="n">
        <v>0</v>
      </c>
      <c r="AD722" s="7" t="s">
        <v>838</v>
      </c>
      <c r="AE722" s="7" t="s">
        <v>836</v>
      </c>
    </row>
    <row r="723" customFormat="false" ht="12.75" hidden="false" customHeight="true" outlineLevel="0" collapsed="false">
      <c r="L723" s="7" t="n">
        <v>945</v>
      </c>
      <c r="M723" s="7" t="s">
        <v>832</v>
      </c>
      <c r="N723" s="7" t="s">
        <v>832</v>
      </c>
      <c r="O723" s="7" t="s">
        <v>833</v>
      </c>
      <c r="P723" s="7" t="n">
        <v>0</v>
      </c>
      <c r="Q723" s="93" t="n">
        <f aca="false">P723/100</f>
        <v>0</v>
      </c>
      <c r="R723" s="7" t="n">
        <v>0</v>
      </c>
      <c r="S723" s="7" t="n">
        <v>0</v>
      </c>
      <c r="T723" s="7" t="n">
        <v>0</v>
      </c>
      <c r="U723" s="7" t="n">
        <v>0</v>
      </c>
      <c r="V723" s="7" t="n">
        <v>0</v>
      </c>
      <c r="W723" s="7" t="n">
        <v>0</v>
      </c>
      <c r="X723" s="7" t="n">
        <v>0</v>
      </c>
      <c r="Y723" s="7" t="s">
        <v>834</v>
      </c>
      <c r="Z723" s="7" t="s">
        <v>835</v>
      </c>
      <c r="AA723" s="7" t="s">
        <v>836</v>
      </c>
      <c r="AB723" s="7" t="s">
        <v>837</v>
      </c>
      <c r="AC723" s="7" t="n">
        <v>0</v>
      </c>
      <c r="AD723" s="7" t="s">
        <v>838</v>
      </c>
      <c r="AE723" s="7" t="s">
        <v>836</v>
      </c>
    </row>
    <row r="724" customFormat="false" ht="12.75" hidden="false" customHeight="true" outlineLevel="0" collapsed="false">
      <c r="L724" s="7" t="n">
        <v>946</v>
      </c>
      <c r="M724" s="7" t="s">
        <v>832</v>
      </c>
      <c r="N724" s="7" t="s">
        <v>832</v>
      </c>
      <c r="O724" s="7" t="s">
        <v>833</v>
      </c>
      <c r="P724" s="7" t="n">
        <v>0</v>
      </c>
      <c r="Q724" s="93" t="n">
        <f aca="false">P724/100</f>
        <v>0</v>
      </c>
      <c r="R724" s="7" t="n">
        <v>0</v>
      </c>
      <c r="S724" s="7" t="n">
        <v>0</v>
      </c>
      <c r="T724" s="7" t="n">
        <v>0</v>
      </c>
      <c r="U724" s="7" t="n">
        <v>0</v>
      </c>
      <c r="V724" s="7" t="n">
        <v>0</v>
      </c>
      <c r="W724" s="7" t="n">
        <v>0</v>
      </c>
      <c r="X724" s="7" t="n">
        <v>0</v>
      </c>
      <c r="Y724" s="7" t="s">
        <v>834</v>
      </c>
      <c r="Z724" s="7" t="s">
        <v>835</v>
      </c>
      <c r="AA724" s="7" t="s">
        <v>836</v>
      </c>
      <c r="AB724" s="7" t="s">
        <v>837</v>
      </c>
      <c r="AC724" s="7" t="n">
        <v>0</v>
      </c>
      <c r="AD724" s="7" t="s">
        <v>838</v>
      </c>
      <c r="AE724" s="7" t="s">
        <v>836</v>
      </c>
    </row>
    <row r="725" customFormat="false" ht="12.75" hidden="false" customHeight="true" outlineLevel="0" collapsed="false">
      <c r="L725" s="7" t="n">
        <v>947</v>
      </c>
      <c r="M725" s="7" t="s">
        <v>832</v>
      </c>
      <c r="N725" s="7" t="s">
        <v>832</v>
      </c>
      <c r="O725" s="7" t="s">
        <v>833</v>
      </c>
      <c r="P725" s="7" t="n">
        <v>0</v>
      </c>
      <c r="Q725" s="93" t="n">
        <f aca="false">P725/100</f>
        <v>0</v>
      </c>
      <c r="R725" s="7" t="n">
        <v>0</v>
      </c>
      <c r="S725" s="7" t="n">
        <v>0</v>
      </c>
      <c r="T725" s="7" t="n">
        <v>0</v>
      </c>
      <c r="U725" s="7" t="n">
        <v>0</v>
      </c>
      <c r="V725" s="7" t="n">
        <v>0</v>
      </c>
      <c r="W725" s="7" t="n">
        <v>0</v>
      </c>
      <c r="X725" s="7" t="n">
        <v>0</v>
      </c>
      <c r="Y725" s="7" t="s">
        <v>834</v>
      </c>
      <c r="Z725" s="7" t="s">
        <v>835</v>
      </c>
      <c r="AA725" s="7" t="s">
        <v>836</v>
      </c>
      <c r="AB725" s="7" t="s">
        <v>837</v>
      </c>
      <c r="AC725" s="7" t="n">
        <v>0</v>
      </c>
      <c r="AD725" s="7" t="s">
        <v>838</v>
      </c>
      <c r="AE725" s="7" t="s">
        <v>836</v>
      </c>
    </row>
    <row r="726" customFormat="false" ht="12.75" hidden="false" customHeight="true" outlineLevel="0" collapsed="false">
      <c r="L726" s="7" t="n">
        <v>948</v>
      </c>
      <c r="M726" s="7" t="s">
        <v>832</v>
      </c>
      <c r="N726" s="7" t="s">
        <v>832</v>
      </c>
      <c r="O726" s="7" t="s">
        <v>833</v>
      </c>
      <c r="P726" s="7" t="n">
        <v>0</v>
      </c>
      <c r="Q726" s="93" t="n">
        <f aca="false">P726/100</f>
        <v>0</v>
      </c>
      <c r="R726" s="7" t="n">
        <v>0</v>
      </c>
      <c r="S726" s="7" t="n">
        <v>0</v>
      </c>
      <c r="T726" s="7" t="n">
        <v>0</v>
      </c>
      <c r="U726" s="7" t="n">
        <v>0</v>
      </c>
      <c r="V726" s="7" t="n">
        <v>0</v>
      </c>
      <c r="W726" s="7" t="n">
        <v>0</v>
      </c>
      <c r="X726" s="7" t="n">
        <v>0</v>
      </c>
      <c r="Y726" s="7" t="s">
        <v>834</v>
      </c>
      <c r="Z726" s="7" t="s">
        <v>835</v>
      </c>
      <c r="AA726" s="7" t="s">
        <v>836</v>
      </c>
      <c r="AB726" s="7" t="s">
        <v>837</v>
      </c>
      <c r="AC726" s="7" t="n">
        <v>0</v>
      </c>
      <c r="AD726" s="7" t="s">
        <v>838</v>
      </c>
      <c r="AE726" s="7" t="s">
        <v>836</v>
      </c>
    </row>
    <row r="727" customFormat="false" ht="12.75" hidden="false" customHeight="true" outlineLevel="0" collapsed="false">
      <c r="L727" s="7" t="n">
        <v>949</v>
      </c>
      <c r="M727" s="7" t="s">
        <v>832</v>
      </c>
      <c r="N727" s="7" t="s">
        <v>832</v>
      </c>
      <c r="O727" s="7" t="s">
        <v>833</v>
      </c>
      <c r="P727" s="7" t="n">
        <v>0</v>
      </c>
      <c r="Q727" s="93" t="n">
        <f aca="false">P727/100</f>
        <v>0</v>
      </c>
      <c r="R727" s="7" t="n">
        <v>0</v>
      </c>
      <c r="S727" s="7" t="n">
        <v>0</v>
      </c>
      <c r="T727" s="7" t="n">
        <v>0</v>
      </c>
      <c r="U727" s="7" t="n">
        <v>0</v>
      </c>
      <c r="V727" s="7" t="n">
        <v>0</v>
      </c>
      <c r="W727" s="7" t="n">
        <v>0</v>
      </c>
      <c r="X727" s="7" t="n">
        <v>0</v>
      </c>
      <c r="Y727" s="7" t="s">
        <v>834</v>
      </c>
      <c r="Z727" s="7" t="s">
        <v>835</v>
      </c>
      <c r="AA727" s="7" t="s">
        <v>836</v>
      </c>
      <c r="AB727" s="7" t="s">
        <v>837</v>
      </c>
      <c r="AC727" s="7" t="n">
        <v>0</v>
      </c>
      <c r="AD727" s="7" t="s">
        <v>838</v>
      </c>
      <c r="AE727" s="7" t="s">
        <v>836</v>
      </c>
    </row>
    <row r="728" customFormat="false" ht="12.75" hidden="false" customHeight="true" outlineLevel="0" collapsed="false">
      <c r="L728" s="7" t="n">
        <v>950</v>
      </c>
      <c r="M728" s="7" t="s">
        <v>1529</v>
      </c>
      <c r="N728" s="7" t="s">
        <v>832</v>
      </c>
      <c r="O728" s="7" t="s">
        <v>833</v>
      </c>
      <c r="P728" s="7" t="n">
        <v>230</v>
      </c>
      <c r="Q728" s="93" t="n">
        <f aca="false">P728/100</f>
        <v>2.3</v>
      </c>
      <c r="R728" s="7" t="n">
        <v>25</v>
      </c>
      <c r="S728" s="7" t="n">
        <v>0</v>
      </c>
      <c r="T728" s="7" t="n">
        <v>0</v>
      </c>
      <c r="U728" s="7" t="n">
        <v>0</v>
      </c>
      <c r="V728" s="7" t="n">
        <v>0</v>
      </c>
      <c r="W728" s="7" t="n">
        <v>0</v>
      </c>
      <c r="X728" s="7" t="n">
        <v>2</v>
      </c>
      <c r="Y728" s="7" t="s">
        <v>834</v>
      </c>
      <c r="Z728" s="7" t="s">
        <v>835</v>
      </c>
      <c r="AA728" s="7" t="s">
        <v>836</v>
      </c>
      <c r="AB728" s="7" t="s">
        <v>837</v>
      </c>
      <c r="AC728" s="7" t="n">
        <v>0</v>
      </c>
      <c r="AD728" s="7" t="s">
        <v>838</v>
      </c>
      <c r="AE728" s="7" t="s">
        <v>836</v>
      </c>
    </row>
    <row r="729" customFormat="false" ht="12.75" hidden="false" customHeight="true" outlineLevel="0" collapsed="false">
      <c r="L729" s="7" t="n">
        <v>951</v>
      </c>
      <c r="M729" s="7" t="s">
        <v>1530</v>
      </c>
      <c r="N729" s="7" t="s">
        <v>832</v>
      </c>
      <c r="O729" s="7" t="s">
        <v>833</v>
      </c>
      <c r="P729" s="7" t="n">
        <v>450</v>
      </c>
      <c r="Q729" s="93" t="n">
        <f aca="false">P729/100</f>
        <v>4.5</v>
      </c>
      <c r="R729" s="7" t="n">
        <v>25</v>
      </c>
      <c r="S729" s="7" t="n">
        <v>0</v>
      </c>
      <c r="T729" s="7" t="n">
        <v>0</v>
      </c>
      <c r="U729" s="7" t="n">
        <v>0</v>
      </c>
      <c r="V729" s="7" t="n">
        <v>0</v>
      </c>
      <c r="W729" s="7" t="n">
        <v>0</v>
      </c>
      <c r="X729" s="7" t="n">
        <v>1</v>
      </c>
      <c r="Y729" s="7" t="s">
        <v>834</v>
      </c>
      <c r="Z729" s="7" t="s">
        <v>835</v>
      </c>
      <c r="AA729" s="7" t="s">
        <v>836</v>
      </c>
      <c r="AB729" s="7" t="s">
        <v>837</v>
      </c>
      <c r="AC729" s="7" t="n">
        <v>0</v>
      </c>
      <c r="AD729" s="7" t="s">
        <v>838</v>
      </c>
      <c r="AE729" s="7" t="s">
        <v>836</v>
      </c>
    </row>
    <row r="730" customFormat="false" ht="12.75" hidden="false" customHeight="true" outlineLevel="0" collapsed="false">
      <c r="L730" s="7" t="n">
        <v>952</v>
      </c>
      <c r="M730" s="7" t="s">
        <v>1531</v>
      </c>
      <c r="N730" s="7" t="s">
        <v>832</v>
      </c>
      <c r="O730" s="7" t="s">
        <v>833</v>
      </c>
      <c r="P730" s="7" t="n">
        <v>160</v>
      </c>
      <c r="Q730" s="93" t="n">
        <f aca="false">P730/100</f>
        <v>1.6</v>
      </c>
      <c r="R730" s="7" t="n">
        <v>25</v>
      </c>
      <c r="S730" s="7" t="n">
        <v>0</v>
      </c>
      <c r="T730" s="7" t="n">
        <v>0</v>
      </c>
      <c r="U730" s="7" t="n">
        <v>0</v>
      </c>
      <c r="V730" s="7" t="n">
        <v>0</v>
      </c>
      <c r="W730" s="7" t="n">
        <v>0</v>
      </c>
      <c r="X730" s="7" t="n">
        <v>2</v>
      </c>
      <c r="Y730" s="7" t="s">
        <v>834</v>
      </c>
      <c r="Z730" s="7" t="s">
        <v>835</v>
      </c>
      <c r="AA730" s="7" t="s">
        <v>836</v>
      </c>
      <c r="AB730" s="7" t="s">
        <v>837</v>
      </c>
      <c r="AC730" s="7" t="n">
        <v>0</v>
      </c>
      <c r="AD730" s="7" t="s">
        <v>838</v>
      </c>
      <c r="AE730" s="7" t="s">
        <v>836</v>
      </c>
    </row>
    <row r="731" customFormat="false" ht="12.75" hidden="false" customHeight="true" outlineLevel="0" collapsed="false">
      <c r="L731" s="7" t="n">
        <v>953</v>
      </c>
      <c r="M731" s="7" t="s">
        <v>1532</v>
      </c>
      <c r="N731" s="7" t="s">
        <v>832</v>
      </c>
      <c r="O731" s="7" t="s">
        <v>833</v>
      </c>
      <c r="P731" s="7" t="n">
        <v>160</v>
      </c>
      <c r="Q731" s="93" t="n">
        <f aca="false">P731/100</f>
        <v>1.6</v>
      </c>
      <c r="R731" s="7" t="n">
        <v>25</v>
      </c>
      <c r="S731" s="7" t="n">
        <v>0</v>
      </c>
      <c r="T731" s="7" t="n">
        <v>0</v>
      </c>
      <c r="U731" s="7" t="n">
        <v>0</v>
      </c>
      <c r="V731" s="7" t="n">
        <v>0</v>
      </c>
      <c r="W731" s="7" t="n">
        <v>0</v>
      </c>
      <c r="X731" s="7" t="n">
        <v>2</v>
      </c>
      <c r="Y731" s="7" t="s">
        <v>834</v>
      </c>
      <c r="Z731" s="7" t="s">
        <v>835</v>
      </c>
      <c r="AA731" s="7" t="s">
        <v>836</v>
      </c>
      <c r="AB731" s="7" t="s">
        <v>837</v>
      </c>
      <c r="AC731" s="7" t="n">
        <v>0</v>
      </c>
      <c r="AD731" s="7" t="s">
        <v>838</v>
      </c>
      <c r="AE731" s="7" t="s">
        <v>836</v>
      </c>
    </row>
    <row r="732" customFormat="false" ht="12.75" hidden="false" customHeight="true" outlineLevel="0" collapsed="false">
      <c r="L732" s="7" t="n">
        <v>954</v>
      </c>
      <c r="M732" s="7" t="s">
        <v>1533</v>
      </c>
      <c r="N732" s="7" t="s">
        <v>832</v>
      </c>
      <c r="O732" s="7" t="s">
        <v>833</v>
      </c>
      <c r="P732" s="7" t="n">
        <v>300</v>
      </c>
      <c r="Q732" s="93" t="n">
        <f aca="false">P732/100</f>
        <v>3</v>
      </c>
      <c r="R732" s="7" t="n">
        <v>25</v>
      </c>
      <c r="S732" s="7" t="n">
        <v>0</v>
      </c>
      <c r="T732" s="7" t="n">
        <v>0</v>
      </c>
      <c r="U732" s="7" t="n">
        <v>0</v>
      </c>
      <c r="V732" s="7" t="n">
        <v>0</v>
      </c>
      <c r="W732" s="7" t="n">
        <v>0</v>
      </c>
      <c r="X732" s="7" t="n">
        <v>2</v>
      </c>
      <c r="Y732" s="7" t="s">
        <v>834</v>
      </c>
      <c r="Z732" s="7" t="s">
        <v>835</v>
      </c>
      <c r="AA732" s="7" t="s">
        <v>836</v>
      </c>
      <c r="AB732" s="7" t="s">
        <v>837</v>
      </c>
      <c r="AC732" s="7" t="n">
        <v>0</v>
      </c>
      <c r="AD732" s="7" t="s">
        <v>838</v>
      </c>
      <c r="AE732" s="7" t="s">
        <v>836</v>
      </c>
    </row>
    <row r="733" customFormat="false" ht="12.75" hidden="false" customHeight="true" outlineLevel="0" collapsed="false">
      <c r="L733" s="7" t="n">
        <v>955</v>
      </c>
      <c r="M733" s="7" t="s">
        <v>1534</v>
      </c>
      <c r="N733" s="7" t="s">
        <v>832</v>
      </c>
      <c r="O733" s="7" t="s">
        <v>833</v>
      </c>
      <c r="P733" s="7" t="n">
        <v>250</v>
      </c>
      <c r="Q733" s="93" t="n">
        <f aca="false">P733/100</f>
        <v>2.5</v>
      </c>
      <c r="R733" s="7" t="n">
        <v>25</v>
      </c>
      <c r="S733" s="7" t="n">
        <v>0</v>
      </c>
      <c r="T733" s="7" t="n">
        <v>0</v>
      </c>
      <c r="U733" s="7" t="n">
        <v>0</v>
      </c>
      <c r="V733" s="7" t="n">
        <v>0</v>
      </c>
      <c r="W733" s="7" t="n">
        <v>0</v>
      </c>
      <c r="X733" s="7" t="n">
        <v>2</v>
      </c>
      <c r="Y733" s="7" t="s">
        <v>834</v>
      </c>
      <c r="Z733" s="7" t="s">
        <v>835</v>
      </c>
      <c r="AA733" s="7" t="s">
        <v>836</v>
      </c>
      <c r="AB733" s="7" t="s">
        <v>837</v>
      </c>
      <c r="AC733" s="7" t="n">
        <v>0</v>
      </c>
      <c r="AD733" s="7" t="s">
        <v>838</v>
      </c>
      <c r="AE733" s="7" t="s">
        <v>836</v>
      </c>
    </row>
    <row r="734" customFormat="false" ht="12.75" hidden="false" customHeight="true" outlineLevel="0" collapsed="false">
      <c r="L734" s="7" t="n">
        <v>956</v>
      </c>
      <c r="M734" s="7" t="s">
        <v>1535</v>
      </c>
      <c r="N734" s="7" t="s">
        <v>832</v>
      </c>
      <c r="O734" s="7" t="s">
        <v>833</v>
      </c>
      <c r="P734" s="7" t="n">
        <v>300</v>
      </c>
      <c r="Q734" s="93" t="n">
        <f aca="false">P734/100</f>
        <v>3</v>
      </c>
      <c r="R734" s="7" t="n">
        <v>25</v>
      </c>
      <c r="S734" s="7" t="n">
        <v>0</v>
      </c>
      <c r="T734" s="7" t="n">
        <v>0</v>
      </c>
      <c r="U734" s="7" t="n">
        <v>0</v>
      </c>
      <c r="V734" s="7" t="n">
        <v>0</v>
      </c>
      <c r="W734" s="7" t="n">
        <v>0</v>
      </c>
      <c r="X734" s="7" t="n">
        <v>2</v>
      </c>
      <c r="Y734" s="7" t="s">
        <v>834</v>
      </c>
      <c r="Z734" s="7" t="s">
        <v>835</v>
      </c>
      <c r="AA734" s="7" t="s">
        <v>836</v>
      </c>
      <c r="AB734" s="7" t="s">
        <v>837</v>
      </c>
      <c r="AC734" s="7" t="n">
        <v>0</v>
      </c>
      <c r="AD734" s="7" t="s">
        <v>838</v>
      </c>
      <c r="AE734" s="7" t="s">
        <v>836</v>
      </c>
    </row>
    <row r="735" customFormat="false" ht="12.75" hidden="false" customHeight="true" outlineLevel="0" collapsed="false">
      <c r="L735" s="7" t="n">
        <v>957</v>
      </c>
      <c r="M735" s="7" t="s">
        <v>1536</v>
      </c>
      <c r="N735" s="7" t="s">
        <v>832</v>
      </c>
      <c r="O735" s="7" t="s">
        <v>833</v>
      </c>
      <c r="P735" s="7" t="n">
        <v>350</v>
      </c>
      <c r="Q735" s="93" t="n">
        <f aca="false">P735/100</f>
        <v>3.5</v>
      </c>
      <c r="R735" s="7" t="n">
        <v>25</v>
      </c>
      <c r="S735" s="7" t="n">
        <v>0</v>
      </c>
      <c r="T735" s="7" t="n">
        <v>0</v>
      </c>
      <c r="U735" s="7" t="n">
        <v>0</v>
      </c>
      <c r="V735" s="7" t="n">
        <v>0</v>
      </c>
      <c r="W735" s="7" t="n">
        <v>0</v>
      </c>
      <c r="X735" s="7" t="n">
        <v>2</v>
      </c>
      <c r="Y735" s="7" t="s">
        <v>834</v>
      </c>
      <c r="Z735" s="7" t="s">
        <v>835</v>
      </c>
      <c r="AA735" s="7" t="s">
        <v>836</v>
      </c>
      <c r="AB735" s="7" t="s">
        <v>837</v>
      </c>
      <c r="AC735" s="7" t="n">
        <v>0</v>
      </c>
      <c r="AD735" s="7" t="s">
        <v>838</v>
      </c>
      <c r="AE735" s="7" t="s">
        <v>836</v>
      </c>
    </row>
    <row r="736" customFormat="false" ht="12.75" hidden="false" customHeight="true" outlineLevel="0" collapsed="false">
      <c r="L736" s="7" t="n">
        <v>958</v>
      </c>
      <c r="M736" s="7" t="s">
        <v>1537</v>
      </c>
      <c r="N736" s="7" t="s">
        <v>832</v>
      </c>
      <c r="O736" s="7" t="s">
        <v>833</v>
      </c>
      <c r="P736" s="7" t="n">
        <v>480</v>
      </c>
      <c r="Q736" s="93" t="n">
        <f aca="false">P736/100</f>
        <v>4.8</v>
      </c>
      <c r="R736" s="7" t="n">
        <v>25</v>
      </c>
      <c r="S736" s="7" t="n">
        <v>0</v>
      </c>
      <c r="T736" s="7" t="n">
        <v>0</v>
      </c>
      <c r="U736" s="7" t="n">
        <v>0</v>
      </c>
      <c r="V736" s="7" t="n">
        <v>0</v>
      </c>
      <c r="W736" s="7" t="n">
        <v>0</v>
      </c>
      <c r="X736" s="7" t="n">
        <v>2</v>
      </c>
      <c r="Y736" s="7" t="s">
        <v>834</v>
      </c>
      <c r="Z736" s="7" t="s">
        <v>835</v>
      </c>
      <c r="AA736" s="7" t="s">
        <v>836</v>
      </c>
      <c r="AB736" s="7" t="s">
        <v>837</v>
      </c>
      <c r="AC736" s="7" t="n">
        <v>0</v>
      </c>
      <c r="AD736" s="7" t="s">
        <v>838</v>
      </c>
      <c r="AE736" s="7" t="s">
        <v>836</v>
      </c>
    </row>
    <row r="737" customFormat="false" ht="12.75" hidden="false" customHeight="true" outlineLevel="0" collapsed="false">
      <c r="L737" s="7" t="n">
        <v>959</v>
      </c>
      <c r="M737" s="7" t="s">
        <v>1538</v>
      </c>
      <c r="N737" s="7" t="s">
        <v>832</v>
      </c>
      <c r="O737" s="7" t="s">
        <v>833</v>
      </c>
      <c r="P737" s="7" t="n">
        <v>550</v>
      </c>
      <c r="Q737" s="93" t="n">
        <f aca="false">P737/100</f>
        <v>5.5</v>
      </c>
      <c r="R737" s="7" t="n">
        <v>25</v>
      </c>
      <c r="S737" s="7" t="n">
        <v>0</v>
      </c>
      <c r="T737" s="7" t="n">
        <v>0</v>
      </c>
      <c r="U737" s="7" t="n">
        <v>0</v>
      </c>
      <c r="V737" s="7" t="n">
        <v>0</v>
      </c>
      <c r="W737" s="7" t="n">
        <v>0</v>
      </c>
      <c r="X737" s="7" t="n">
        <v>2</v>
      </c>
      <c r="Y737" s="7" t="s">
        <v>834</v>
      </c>
      <c r="Z737" s="7" t="s">
        <v>835</v>
      </c>
      <c r="AA737" s="7" t="s">
        <v>836</v>
      </c>
      <c r="AB737" s="7" t="s">
        <v>837</v>
      </c>
      <c r="AC737" s="7" t="n">
        <v>0</v>
      </c>
      <c r="AD737" s="7" t="s">
        <v>838</v>
      </c>
      <c r="AE737" s="7" t="s">
        <v>836</v>
      </c>
    </row>
    <row r="738" customFormat="false" ht="12.75" hidden="false" customHeight="true" outlineLevel="0" collapsed="false">
      <c r="L738" s="7" t="n">
        <v>960</v>
      </c>
      <c r="M738" s="7" t="s">
        <v>1539</v>
      </c>
      <c r="N738" s="7" t="s">
        <v>832</v>
      </c>
      <c r="O738" s="7" t="s">
        <v>833</v>
      </c>
      <c r="P738" s="7" t="n">
        <v>290</v>
      </c>
      <c r="Q738" s="93" t="n">
        <f aca="false">P738/100</f>
        <v>2.9</v>
      </c>
      <c r="R738" s="7" t="n">
        <v>25</v>
      </c>
      <c r="S738" s="7" t="n">
        <v>0</v>
      </c>
      <c r="T738" s="7" t="n">
        <v>0</v>
      </c>
      <c r="U738" s="7" t="n">
        <v>0</v>
      </c>
      <c r="V738" s="7" t="n">
        <v>0</v>
      </c>
      <c r="W738" s="7" t="n">
        <v>0</v>
      </c>
      <c r="X738" s="7" t="n">
        <v>2</v>
      </c>
      <c r="Y738" s="7" t="s">
        <v>834</v>
      </c>
      <c r="Z738" s="7" t="s">
        <v>835</v>
      </c>
      <c r="AA738" s="7" t="s">
        <v>836</v>
      </c>
      <c r="AB738" s="7" t="s">
        <v>837</v>
      </c>
      <c r="AC738" s="7" t="n">
        <v>0</v>
      </c>
      <c r="AD738" s="7" t="s">
        <v>838</v>
      </c>
      <c r="AE738" s="7" t="s">
        <v>836</v>
      </c>
    </row>
    <row r="739" customFormat="false" ht="12.75" hidden="false" customHeight="true" outlineLevel="0" collapsed="false">
      <c r="L739" s="7" t="n">
        <v>961</v>
      </c>
      <c r="M739" s="7" t="s">
        <v>1540</v>
      </c>
      <c r="N739" s="7" t="s">
        <v>832</v>
      </c>
      <c r="O739" s="7" t="s">
        <v>833</v>
      </c>
      <c r="P739" s="7" t="n">
        <v>290</v>
      </c>
      <c r="Q739" s="93" t="n">
        <f aca="false">P739/100</f>
        <v>2.9</v>
      </c>
      <c r="R739" s="7" t="n">
        <v>25</v>
      </c>
      <c r="S739" s="7" t="n">
        <v>0</v>
      </c>
      <c r="T739" s="7" t="n">
        <v>0</v>
      </c>
      <c r="U739" s="7" t="n">
        <v>0</v>
      </c>
      <c r="V739" s="7" t="n">
        <v>0</v>
      </c>
      <c r="W739" s="7" t="n">
        <v>0</v>
      </c>
      <c r="X739" s="7" t="n">
        <v>2</v>
      </c>
      <c r="Y739" s="7" t="s">
        <v>834</v>
      </c>
      <c r="Z739" s="7" t="s">
        <v>835</v>
      </c>
      <c r="AA739" s="7" t="s">
        <v>836</v>
      </c>
      <c r="AB739" s="7" t="s">
        <v>837</v>
      </c>
      <c r="AC739" s="7" t="n">
        <v>0</v>
      </c>
      <c r="AD739" s="7" t="s">
        <v>838</v>
      </c>
      <c r="AE739" s="7" t="s">
        <v>836</v>
      </c>
    </row>
    <row r="740" customFormat="false" ht="12.75" hidden="false" customHeight="true" outlineLevel="0" collapsed="false">
      <c r="L740" s="7" t="n">
        <v>962</v>
      </c>
      <c r="M740" s="7" t="s">
        <v>1541</v>
      </c>
      <c r="N740" s="7" t="s">
        <v>832</v>
      </c>
      <c r="O740" s="7" t="s">
        <v>833</v>
      </c>
      <c r="P740" s="7" t="n">
        <v>760</v>
      </c>
      <c r="Q740" s="93" t="n">
        <f aca="false">P740/100</f>
        <v>7.6</v>
      </c>
      <c r="R740" s="7" t="n">
        <v>25</v>
      </c>
      <c r="S740" s="7" t="n">
        <v>0</v>
      </c>
      <c r="T740" s="7" t="n">
        <v>0</v>
      </c>
      <c r="U740" s="7" t="n">
        <v>0</v>
      </c>
      <c r="V740" s="7" t="n">
        <v>0</v>
      </c>
      <c r="W740" s="7" t="n">
        <v>0</v>
      </c>
      <c r="X740" s="7" t="n">
        <v>1</v>
      </c>
      <c r="Y740" s="7" t="s">
        <v>834</v>
      </c>
      <c r="Z740" s="7" t="s">
        <v>835</v>
      </c>
      <c r="AA740" s="7" t="s">
        <v>836</v>
      </c>
      <c r="AB740" s="7" t="s">
        <v>837</v>
      </c>
      <c r="AC740" s="7" t="n">
        <v>0</v>
      </c>
      <c r="AD740" s="7" t="s">
        <v>838</v>
      </c>
      <c r="AE740" s="7" t="s">
        <v>836</v>
      </c>
    </row>
    <row r="741" customFormat="false" ht="12.75" hidden="false" customHeight="true" outlineLevel="0" collapsed="false">
      <c r="L741" s="7" t="n">
        <v>963</v>
      </c>
      <c r="M741" s="7" t="s">
        <v>1542</v>
      </c>
      <c r="N741" s="7" t="s">
        <v>832</v>
      </c>
      <c r="O741" s="7" t="s">
        <v>833</v>
      </c>
      <c r="P741" s="7" t="n">
        <v>860</v>
      </c>
      <c r="Q741" s="93" t="n">
        <f aca="false">P741/100</f>
        <v>8.6</v>
      </c>
      <c r="R741" s="7" t="n">
        <v>25</v>
      </c>
      <c r="S741" s="7" t="n">
        <v>0</v>
      </c>
      <c r="T741" s="7" t="n">
        <v>0</v>
      </c>
      <c r="U741" s="7" t="n">
        <v>0</v>
      </c>
      <c r="V741" s="7" t="n">
        <v>0</v>
      </c>
      <c r="W741" s="7" t="n">
        <v>0</v>
      </c>
      <c r="X741" s="7" t="n">
        <v>1</v>
      </c>
      <c r="Y741" s="7" t="s">
        <v>834</v>
      </c>
      <c r="Z741" s="7" t="s">
        <v>835</v>
      </c>
      <c r="AA741" s="7" t="s">
        <v>836</v>
      </c>
      <c r="AB741" s="7" t="s">
        <v>837</v>
      </c>
      <c r="AC741" s="7" t="n">
        <v>0</v>
      </c>
      <c r="AD741" s="7" t="s">
        <v>838</v>
      </c>
      <c r="AE741" s="7" t="s">
        <v>836</v>
      </c>
    </row>
    <row r="742" customFormat="false" ht="12.75" hidden="false" customHeight="true" outlineLevel="0" collapsed="false">
      <c r="L742" s="7" t="n">
        <v>964</v>
      </c>
      <c r="M742" s="7" t="s">
        <v>1214</v>
      </c>
      <c r="N742" s="7" t="s">
        <v>832</v>
      </c>
      <c r="O742" s="7" t="s">
        <v>833</v>
      </c>
      <c r="P742" s="7" t="n">
        <v>330</v>
      </c>
      <c r="Q742" s="93" t="n">
        <f aca="false">P742/100</f>
        <v>3.3</v>
      </c>
      <c r="R742" s="7" t="n">
        <v>18</v>
      </c>
      <c r="S742" s="7" t="n">
        <v>0</v>
      </c>
      <c r="T742" s="7" t="n">
        <v>0</v>
      </c>
      <c r="U742" s="7" t="n">
        <v>0</v>
      </c>
      <c r="V742" s="7" t="n">
        <v>0</v>
      </c>
      <c r="W742" s="7" t="n">
        <v>0</v>
      </c>
      <c r="X742" s="7" t="n">
        <v>1</v>
      </c>
      <c r="Y742" s="7" t="s">
        <v>834</v>
      </c>
      <c r="Z742" s="7" t="s">
        <v>835</v>
      </c>
      <c r="AA742" s="7" t="s">
        <v>836</v>
      </c>
      <c r="AB742" s="7" t="s">
        <v>837</v>
      </c>
      <c r="AC742" s="7" t="n">
        <v>0</v>
      </c>
      <c r="AD742" s="7" t="s">
        <v>838</v>
      </c>
      <c r="AE742" s="7" t="s">
        <v>836</v>
      </c>
    </row>
    <row r="743" customFormat="false" ht="12.75" hidden="false" customHeight="true" outlineLevel="0" collapsed="false">
      <c r="L743" s="7" t="n">
        <v>965</v>
      </c>
      <c r="M743" s="7" t="s">
        <v>1543</v>
      </c>
      <c r="N743" s="7" t="s">
        <v>832</v>
      </c>
      <c r="O743" s="7" t="s">
        <v>833</v>
      </c>
      <c r="P743" s="7" t="n">
        <v>360</v>
      </c>
      <c r="Q743" s="93" t="n">
        <f aca="false">P743/100</f>
        <v>3.6</v>
      </c>
      <c r="R743" s="7" t="n">
        <v>18</v>
      </c>
      <c r="S743" s="7" t="n">
        <v>0</v>
      </c>
      <c r="T743" s="7" t="n">
        <v>0</v>
      </c>
      <c r="U743" s="7" t="n">
        <v>0</v>
      </c>
      <c r="V743" s="7" t="n">
        <v>0</v>
      </c>
      <c r="W743" s="7" t="n">
        <v>0</v>
      </c>
      <c r="X743" s="7" t="n">
        <v>3</v>
      </c>
      <c r="Y743" s="7" t="s">
        <v>834</v>
      </c>
      <c r="Z743" s="7" t="s">
        <v>835</v>
      </c>
      <c r="AA743" s="7" t="s">
        <v>836</v>
      </c>
      <c r="AB743" s="7" t="s">
        <v>837</v>
      </c>
      <c r="AC743" s="7" t="n">
        <v>0</v>
      </c>
      <c r="AD743" s="7" t="s">
        <v>838</v>
      </c>
      <c r="AE743" s="7" t="s">
        <v>836</v>
      </c>
    </row>
    <row r="744" customFormat="false" ht="12.75" hidden="false" customHeight="true" outlineLevel="0" collapsed="false">
      <c r="L744" s="7" t="n">
        <v>966</v>
      </c>
      <c r="M744" s="7" t="s">
        <v>1544</v>
      </c>
      <c r="N744" s="7" t="s">
        <v>832</v>
      </c>
      <c r="O744" s="7" t="s">
        <v>862</v>
      </c>
      <c r="P744" s="7" t="n">
        <v>2000</v>
      </c>
      <c r="Q744" s="93" t="n">
        <f aca="false">P744/100</f>
        <v>20</v>
      </c>
      <c r="R744" s="7" t="n">
        <v>18</v>
      </c>
      <c r="S744" s="7" t="n">
        <v>0</v>
      </c>
      <c r="T744" s="7" t="n">
        <v>0</v>
      </c>
      <c r="U744" s="7" t="n">
        <v>0</v>
      </c>
      <c r="V744" s="7" t="n">
        <v>0</v>
      </c>
      <c r="W744" s="7" t="n">
        <v>0</v>
      </c>
      <c r="X744" s="7" t="n">
        <v>1</v>
      </c>
      <c r="Y744" s="7" t="s">
        <v>834</v>
      </c>
      <c r="Z744" s="7" t="s">
        <v>835</v>
      </c>
      <c r="AA744" s="7" t="s">
        <v>836</v>
      </c>
      <c r="AB744" s="7" t="s">
        <v>837</v>
      </c>
      <c r="AC744" s="7" t="n">
        <v>0</v>
      </c>
      <c r="AD744" s="7" t="s">
        <v>838</v>
      </c>
      <c r="AE744" s="7" t="s">
        <v>836</v>
      </c>
    </row>
    <row r="745" customFormat="false" ht="12.75" hidden="false" customHeight="true" outlineLevel="0" collapsed="false">
      <c r="L745" s="7" t="n">
        <v>967</v>
      </c>
      <c r="M745" s="7" t="s">
        <v>1545</v>
      </c>
      <c r="N745" s="7" t="s">
        <v>832</v>
      </c>
      <c r="O745" s="7" t="s">
        <v>862</v>
      </c>
      <c r="P745" s="7" t="n">
        <v>2200</v>
      </c>
      <c r="Q745" s="93" t="n">
        <f aca="false">P745/100</f>
        <v>22</v>
      </c>
      <c r="R745" s="7" t="n">
        <v>18</v>
      </c>
      <c r="S745" s="7" t="n">
        <v>0</v>
      </c>
      <c r="T745" s="7" t="n">
        <v>0</v>
      </c>
      <c r="U745" s="7" t="n">
        <v>0</v>
      </c>
      <c r="V745" s="7" t="n">
        <v>0</v>
      </c>
      <c r="W745" s="7" t="n">
        <v>0</v>
      </c>
      <c r="X745" s="7" t="n">
        <v>3</v>
      </c>
      <c r="Y745" s="7" t="s">
        <v>834</v>
      </c>
      <c r="Z745" s="7" t="s">
        <v>835</v>
      </c>
      <c r="AA745" s="7" t="s">
        <v>836</v>
      </c>
      <c r="AB745" s="7" t="s">
        <v>837</v>
      </c>
      <c r="AC745" s="7" t="n">
        <v>0</v>
      </c>
      <c r="AD745" s="7" t="s">
        <v>838</v>
      </c>
      <c r="AE745" s="7" t="s">
        <v>836</v>
      </c>
    </row>
    <row r="746" customFormat="false" ht="12.75" hidden="false" customHeight="true" outlineLevel="0" collapsed="false">
      <c r="L746" s="7" t="n">
        <v>968</v>
      </c>
      <c r="M746" s="7" t="s">
        <v>1468</v>
      </c>
      <c r="N746" s="7" t="s">
        <v>832</v>
      </c>
      <c r="O746" s="7" t="s">
        <v>862</v>
      </c>
      <c r="P746" s="7" t="n">
        <v>2200</v>
      </c>
      <c r="Q746" s="93" t="n">
        <f aca="false">P746/100</f>
        <v>22</v>
      </c>
      <c r="R746" s="7" t="n">
        <v>18</v>
      </c>
      <c r="S746" s="7" t="n">
        <v>0</v>
      </c>
      <c r="T746" s="7" t="n">
        <v>0</v>
      </c>
      <c r="U746" s="7" t="n">
        <v>0</v>
      </c>
      <c r="V746" s="7" t="n">
        <v>0</v>
      </c>
      <c r="W746" s="7" t="n">
        <v>0</v>
      </c>
      <c r="X746" s="7" t="n">
        <v>1</v>
      </c>
      <c r="Y746" s="7" t="s">
        <v>834</v>
      </c>
      <c r="Z746" s="7" t="s">
        <v>835</v>
      </c>
      <c r="AA746" s="7" t="s">
        <v>836</v>
      </c>
      <c r="AB746" s="7" t="s">
        <v>837</v>
      </c>
      <c r="AC746" s="7" t="n">
        <v>0</v>
      </c>
      <c r="AD746" s="7" t="s">
        <v>838</v>
      </c>
      <c r="AE746" s="7" t="s">
        <v>836</v>
      </c>
    </row>
    <row r="747" customFormat="false" ht="12.75" hidden="false" customHeight="true" outlineLevel="0" collapsed="false">
      <c r="L747" s="7" t="n">
        <v>969</v>
      </c>
      <c r="M747" s="7" t="s">
        <v>832</v>
      </c>
      <c r="N747" s="7" t="s">
        <v>832</v>
      </c>
      <c r="O747" s="7" t="s">
        <v>833</v>
      </c>
      <c r="P747" s="7" t="n">
        <v>0</v>
      </c>
      <c r="Q747" s="93" t="n">
        <f aca="false">P747/100</f>
        <v>0</v>
      </c>
      <c r="R747" s="7" t="n">
        <v>0</v>
      </c>
      <c r="S747" s="7" t="n">
        <v>0</v>
      </c>
      <c r="T747" s="7" t="n">
        <v>0</v>
      </c>
      <c r="U747" s="7" t="n">
        <v>0</v>
      </c>
      <c r="V747" s="7" t="n">
        <v>0</v>
      </c>
      <c r="W747" s="7" t="n">
        <v>0</v>
      </c>
      <c r="X747" s="7" t="n">
        <v>0</v>
      </c>
      <c r="Y747" s="7" t="s">
        <v>834</v>
      </c>
      <c r="Z747" s="7" t="s">
        <v>835</v>
      </c>
      <c r="AA747" s="7" t="s">
        <v>836</v>
      </c>
      <c r="AB747" s="7" t="s">
        <v>837</v>
      </c>
      <c r="AC747" s="7" t="n">
        <v>0</v>
      </c>
      <c r="AD747" s="7" t="s">
        <v>838</v>
      </c>
      <c r="AE747" s="7" t="s">
        <v>836</v>
      </c>
    </row>
    <row r="748" customFormat="false" ht="12.75" hidden="false" customHeight="true" outlineLevel="0" collapsed="false">
      <c r="L748" s="7" t="n">
        <v>970</v>
      </c>
      <c r="M748" s="7" t="s">
        <v>1546</v>
      </c>
      <c r="N748" s="7" t="s">
        <v>832</v>
      </c>
      <c r="O748" s="7" t="s">
        <v>833</v>
      </c>
      <c r="P748" s="7" t="n">
        <v>2100</v>
      </c>
      <c r="Q748" s="93" t="n">
        <f aca="false">P748/100</f>
        <v>21</v>
      </c>
      <c r="R748" s="7" t="n">
        <v>25</v>
      </c>
      <c r="S748" s="7" t="n">
        <v>0</v>
      </c>
      <c r="T748" s="7" t="n">
        <v>0</v>
      </c>
      <c r="U748" s="7" t="n">
        <v>0</v>
      </c>
      <c r="V748" s="7" t="n">
        <v>0</v>
      </c>
      <c r="W748" s="7" t="n">
        <v>0</v>
      </c>
      <c r="X748" s="7" t="n">
        <v>1</v>
      </c>
      <c r="Y748" s="7" t="s">
        <v>834</v>
      </c>
      <c r="Z748" s="7" t="s">
        <v>835</v>
      </c>
      <c r="AA748" s="7" t="s">
        <v>836</v>
      </c>
      <c r="AB748" s="7" t="s">
        <v>837</v>
      </c>
      <c r="AC748" s="7" t="n">
        <v>0</v>
      </c>
      <c r="AD748" s="7" t="s">
        <v>838</v>
      </c>
      <c r="AE748" s="7" t="s">
        <v>836</v>
      </c>
    </row>
    <row r="749" customFormat="false" ht="12.75" hidden="false" customHeight="true" outlineLevel="0" collapsed="false">
      <c r="L749" s="7" t="n">
        <v>971</v>
      </c>
      <c r="M749" s="7" t="s">
        <v>1365</v>
      </c>
      <c r="N749" s="7" t="s">
        <v>832</v>
      </c>
      <c r="O749" s="7" t="s">
        <v>833</v>
      </c>
      <c r="P749" s="7" t="n">
        <v>1000</v>
      </c>
      <c r="Q749" s="93" t="n">
        <f aca="false">P749/100</f>
        <v>10</v>
      </c>
      <c r="R749" s="7" t="n">
        <v>14</v>
      </c>
      <c r="S749" s="7" t="n">
        <v>0</v>
      </c>
      <c r="T749" s="7" t="n">
        <v>0</v>
      </c>
      <c r="U749" s="7" t="n">
        <v>0</v>
      </c>
      <c r="V749" s="7" t="n">
        <v>0</v>
      </c>
      <c r="W749" s="7" t="n">
        <v>0</v>
      </c>
      <c r="X749" s="7" t="n">
        <v>4</v>
      </c>
      <c r="Y749" s="7" t="s">
        <v>834</v>
      </c>
      <c r="Z749" s="7" t="s">
        <v>835</v>
      </c>
      <c r="AA749" s="7" t="s">
        <v>836</v>
      </c>
      <c r="AB749" s="7" t="s">
        <v>837</v>
      </c>
      <c r="AC749" s="7" t="n">
        <v>0</v>
      </c>
      <c r="AD749" s="7" t="s">
        <v>838</v>
      </c>
      <c r="AE749" s="7" t="s">
        <v>836</v>
      </c>
    </row>
    <row r="750" customFormat="false" ht="12.75" hidden="false" customHeight="true" outlineLevel="0" collapsed="false">
      <c r="L750" s="7" t="n">
        <v>972</v>
      </c>
      <c r="M750" s="7" t="s">
        <v>1366</v>
      </c>
      <c r="N750" s="7" t="s">
        <v>832</v>
      </c>
      <c r="O750" s="7" t="s">
        <v>833</v>
      </c>
      <c r="P750" s="7" t="n">
        <v>2000</v>
      </c>
      <c r="Q750" s="93" t="n">
        <f aca="false">P750/100</f>
        <v>20</v>
      </c>
      <c r="R750" s="7" t="n">
        <v>14</v>
      </c>
      <c r="S750" s="7" t="n">
        <v>0</v>
      </c>
      <c r="T750" s="7" t="n">
        <v>0</v>
      </c>
      <c r="U750" s="7" t="n">
        <v>0</v>
      </c>
      <c r="V750" s="7" t="n">
        <v>0</v>
      </c>
      <c r="W750" s="7" t="n">
        <v>0</v>
      </c>
      <c r="X750" s="7" t="n">
        <v>4</v>
      </c>
      <c r="Y750" s="7" t="s">
        <v>834</v>
      </c>
      <c r="Z750" s="7" t="s">
        <v>835</v>
      </c>
      <c r="AA750" s="7" t="s">
        <v>836</v>
      </c>
      <c r="AB750" s="7" t="s">
        <v>837</v>
      </c>
      <c r="AC750" s="7" t="n">
        <v>0</v>
      </c>
      <c r="AD750" s="7" t="s">
        <v>838</v>
      </c>
      <c r="AE750" s="7" t="s">
        <v>836</v>
      </c>
    </row>
    <row r="751" customFormat="false" ht="12.75" hidden="false" customHeight="true" outlineLevel="0" collapsed="false">
      <c r="L751" s="7" t="n">
        <v>973</v>
      </c>
      <c r="M751" s="7" t="s">
        <v>1368</v>
      </c>
      <c r="N751" s="7" t="s">
        <v>832</v>
      </c>
      <c r="O751" s="7" t="s">
        <v>833</v>
      </c>
      <c r="P751" s="7" t="n">
        <v>5000</v>
      </c>
      <c r="Q751" s="93" t="n">
        <f aca="false">P751/100</f>
        <v>50</v>
      </c>
      <c r="R751" s="7" t="n">
        <v>14</v>
      </c>
      <c r="S751" s="7" t="n">
        <v>0</v>
      </c>
      <c r="T751" s="7" t="n">
        <v>0</v>
      </c>
      <c r="U751" s="7" t="n">
        <v>0</v>
      </c>
      <c r="V751" s="7" t="n">
        <v>0</v>
      </c>
      <c r="W751" s="7" t="n">
        <v>0</v>
      </c>
      <c r="X751" s="7" t="n">
        <v>4</v>
      </c>
      <c r="Y751" s="7" t="s">
        <v>834</v>
      </c>
      <c r="Z751" s="7" t="s">
        <v>835</v>
      </c>
      <c r="AA751" s="7" t="s">
        <v>836</v>
      </c>
      <c r="AB751" s="7" t="s">
        <v>837</v>
      </c>
      <c r="AC751" s="7" t="n">
        <v>0</v>
      </c>
      <c r="AD751" s="7" t="s">
        <v>838</v>
      </c>
      <c r="AE751" s="7" t="s">
        <v>836</v>
      </c>
    </row>
    <row r="752" customFormat="false" ht="12.75" hidden="false" customHeight="true" outlineLevel="0" collapsed="false">
      <c r="L752" s="7" t="n">
        <v>974</v>
      </c>
      <c r="M752" s="7" t="s">
        <v>1369</v>
      </c>
      <c r="N752" s="7" t="s">
        <v>832</v>
      </c>
      <c r="O752" s="7" t="s">
        <v>833</v>
      </c>
      <c r="P752" s="7" t="n">
        <v>10000</v>
      </c>
      <c r="Q752" s="93" t="n">
        <f aca="false">P752/100</f>
        <v>100</v>
      </c>
      <c r="R752" s="7" t="n">
        <v>14</v>
      </c>
      <c r="S752" s="7" t="n">
        <v>0</v>
      </c>
      <c r="T752" s="7" t="n">
        <v>0</v>
      </c>
      <c r="U752" s="7" t="n">
        <v>0</v>
      </c>
      <c r="V752" s="7" t="n">
        <v>0</v>
      </c>
      <c r="W752" s="7" t="n">
        <v>0</v>
      </c>
      <c r="X752" s="7" t="n">
        <v>4</v>
      </c>
      <c r="Y752" s="7" t="s">
        <v>834</v>
      </c>
      <c r="Z752" s="7" t="s">
        <v>835</v>
      </c>
      <c r="AA752" s="7" t="s">
        <v>836</v>
      </c>
      <c r="AB752" s="7" t="s">
        <v>837</v>
      </c>
      <c r="AC752" s="7" t="n">
        <v>0</v>
      </c>
      <c r="AD752" s="7" t="s">
        <v>838</v>
      </c>
      <c r="AE752" s="7" t="s">
        <v>836</v>
      </c>
    </row>
    <row r="753" customFormat="false" ht="12.75" hidden="false" customHeight="true" outlineLevel="0" collapsed="false">
      <c r="L753" s="7" t="n">
        <v>975</v>
      </c>
      <c r="M753" s="7" t="s">
        <v>1354</v>
      </c>
      <c r="N753" s="7" t="s">
        <v>832</v>
      </c>
      <c r="O753" s="7" t="s">
        <v>833</v>
      </c>
      <c r="P753" s="7" t="n">
        <v>650</v>
      </c>
      <c r="Q753" s="93" t="n">
        <f aca="false">P753/100</f>
        <v>6.5</v>
      </c>
      <c r="R753" s="7" t="n">
        <v>21</v>
      </c>
      <c r="S753" s="7" t="n">
        <v>0</v>
      </c>
      <c r="T753" s="7" t="n">
        <v>0</v>
      </c>
      <c r="U753" s="7" t="n">
        <v>0</v>
      </c>
      <c r="V753" s="7" t="n">
        <v>0</v>
      </c>
      <c r="W753" s="7" t="n">
        <v>0</v>
      </c>
      <c r="X753" s="7" t="n">
        <v>3</v>
      </c>
      <c r="Y753" s="7" t="s">
        <v>834</v>
      </c>
      <c r="Z753" s="7" t="s">
        <v>835</v>
      </c>
      <c r="AA753" s="7" t="s">
        <v>836</v>
      </c>
      <c r="AB753" s="7" t="s">
        <v>837</v>
      </c>
      <c r="AC753" s="7" t="n">
        <v>0</v>
      </c>
      <c r="AD753" s="7" t="s">
        <v>838</v>
      </c>
      <c r="AE753" s="7" t="s">
        <v>836</v>
      </c>
    </row>
    <row r="754" customFormat="false" ht="12.75" hidden="false" customHeight="true" outlineLevel="0" collapsed="false">
      <c r="L754" s="7" t="n">
        <v>976</v>
      </c>
      <c r="M754" s="7" t="s">
        <v>990</v>
      </c>
      <c r="N754" s="7" t="s">
        <v>832</v>
      </c>
      <c r="O754" s="7" t="s">
        <v>833</v>
      </c>
      <c r="P754" s="7" t="n">
        <v>700</v>
      </c>
      <c r="Q754" s="93" t="n">
        <f aca="false">P754/100</f>
        <v>7</v>
      </c>
      <c r="R754" s="7" t="n">
        <v>21</v>
      </c>
      <c r="S754" s="7" t="n">
        <v>0</v>
      </c>
      <c r="T754" s="7" t="n">
        <v>0</v>
      </c>
      <c r="U754" s="7" t="n">
        <v>0</v>
      </c>
      <c r="V754" s="7" t="n">
        <v>0</v>
      </c>
      <c r="W754" s="7" t="n">
        <v>0</v>
      </c>
      <c r="X754" s="7" t="n">
        <v>3</v>
      </c>
      <c r="Y754" s="7" t="s">
        <v>834</v>
      </c>
      <c r="Z754" s="7" t="s">
        <v>835</v>
      </c>
      <c r="AA754" s="7" t="s">
        <v>836</v>
      </c>
      <c r="AB754" s="7" t="s">
        <v>837</v>
      </c>
      <c r="AC754" s="7" t="n">
        <v>0</v>
      </c>
      <c r="AD754" s="7" t="s">
        <v>838</v>
      </c>
      <c r="AE754" s="7" t="s">
        <v>836</v>
      </c>
    </row>
    <row r="755" customFormat="false" ht="12.75" hidden="false" customHeight="true" outlineLevel="0" collapsed="false">
      <c r="L755" s="7" t="n">
        <v>977</v>
      </c>
      <c r="M755" s="7" t="s">
        <v>832</v>
      </c>
      <c r="N755" s="7" t="s">
        <v>832</v>
      </c>
      <c r="O755" s="7" t="s">
        <v>833</v>
      </c>
      <c r="P755" s="7" t="n">
        <v>0</v>
      </c>
      <c r="Q755" s="93" t="n">
        <f aca="false">P755/100</f>
        <v>0</v>
      </c>
      <c r="R755" s="7" t="n">
        <v>0</v>
      </c>
      <c r="S755" s="7" t="n">
        <v>0</v>
      </c>
      <c r="T755" s="7" t="n">
        <v>0</v>
      </c>
      <c r="U755" s="7" t="n">
        <v>0</v>
      </c>
      <c r="V755" s="7" t="n">
        <v>0</v>
      </c>
      <c r="W755" s="7" t="n">
        <v>0</v>
      </c>
      <c r="X755" s="7" t="n">
        <v>0</v>
      </c>
      <c r="Y755" s="7" t="s">
        <v>834</v>
      </c>
      <c r="Z755" s="7" t="s">
        <v>835</v>
      </c>
      <c r="AA755" s="7" t="s">
        <v>836</v>
      </c>
      <c r="AB755" s="7" t="s">
        <v>837</v>
      </c>
      <c r="AC755" s="7" t="n">
        <v>0</v>
      </c>
      <c r="AD755" s="7" t="s">
        <v>838</v>
      </c>
      <c r="AE755" s="7" t="s">
        <v>836</v>
      </c>
    </row>
    <row r="756" customFormat="false" ht="12.75" hidden="false" customHeight="true" outlineLevel="0" collapsed="false">
      <c r="L756" s="7" t="n">
        <v>978</v>
      </c>
      <c r="M756" s="7" t="s">
        <v>832</v>
      </c>
      <c r="N756" s="7" t="s">
        <v>832</v>
      </c>
      <c r="O756" s="7" t="s">
        <v>833</v>
      </c>
      <c r="P756" s="7" t="n">
        <v>0</v>
      </c>
      <c r="Q756" s="93" t="n">
        <f aca="false">P756/100</f>
        <v>0</v>
      </c>
      <c r="R756" s="7" t="n">
        <v>0</v>
      </c>
      <c r="S756" s="7" t="n">
        <v>0</v>
      </c>
      <c r="T756" s="7" t="n">
        <v>0</v>
      </c>
      <c r="U756" s="7" t="n">
        <v>0</v>
      </c>
      <c r="V756" s="7" t="n">
        <v>0</v>
      </c>
      <c r="W756" s="7" t="n">
        <v>0</v>
      </c>
      <c r="X756" s="7" t="n">
        <v>0</v>
      </c>
      <c r="Y756" s="7" t="s">
        <v>834</v>
      </c>
      <c r="Z756" s="7" t="s">
        <v>835</v>
      </c>
      <c r="AA756" s="7" t="s">
        <v>836</v>
      </c>
      <c r="AB756" s="7" t="s">
        <v>837</v>
      </c>
      <c r="AC756" s="7" t="n">
        <v>0</v>
      </c>
      <c r="AD756" s="7" t="s">
        <v>838</v>
      </c>
      <c r="AE756" s="7" t="s">
        <v>836</v>
      </c>
    </row>
    <row r="757" customFormat="false" ht="12.75" hidden="false" customHeight="true" outlineLevel="0" collapsed="false">
      <c r="L757" s="7" t="n">
        <v>979</v>
      </c>
      <c r="M757" s="7" t="s">
        <v>832</v>
      </c>
      <c r="N757" s="7" t="s">
        <v>832</v>
      </c>
      <c r="O757" s="7" t="s">
        <v>833</v>
      </c>
      <c r="P757" s="7" t="n">
        <v>0</v>
      </c>
      <c r="Q757" s="93" t="n">
        <f aca="false">P757/100</f>
        <v>0</v>
      </c>
      <c r="R757" s="7" t="n">
        <v>0</v>
      </c>
      <c r="S757" s="7" t="n">
        <v>0</v>
      </c>
      <c r="T757" s="7" t="n">
        <v>0</v>
      </c>
      <c r="U757" s="7" t="n">
        <v>0</v>
      </c>
      <c r="V757" s="7" t="n">
        <v>0</v>
      </c>
      <c r="W757" s="7" t="n">
        <v>0</v>
      </c>
      <c r="X757" s="7" t="n">
        <v>0</v>
      </c>
      <c r="Y757" s="7" t="s">
        <v>834</v>
      </c>
      <c r="Z757" s="7" t="s">
        <v>835</v>
      </c>
      <c r="AA757" s="7" t="s">
        <v>836</v>
      </c>
      <c r="AB757" s="7" t="s">
        <v>837</v>
      </c>
      <c r="AC757" s="7" t="n">
        <v>0</v>
      </c>
      <c r="AD757" s="7" t="s">
        <v>838</v>
      </c>
      <c r="AE757" s="7" t="s">
        <v>836</v>
      </c>
    </row>
    <row r="758" customFormat="false" ht="12.75" hidden="false" customHeight="true" outlineLevel="0" collapsed="false">
      <c r="L758" s="7" t="n">
        <v>980</v>
      </c>
      <c r="M758" s="7" t="s">
        <v>832</v>
      </c>
      <c r="N758" s="7" t="s">
        <v>832</v>
      </c>
      <c r="O758" s="7" t="s">
        <v>833</v>
      </c>
      <c r="P758" s="7" t="n">
        <v>0</v>
      </c>
      <c r="Q758" s="93" t="n">
        <f aca="false">P758/100</f>
        <v>0</v>
      </c>
      <c r="R758" s="7" t="n">
        <v>0</v>
      </c>
      <c r="S758" s="7" t="n">
        <v>0</v>
      </c>
      <c r="T758" s="7" t="n">
        <v>0</v>
      </c>
      <c r="U758" s="7" t="n">
        <v>0</v>
      </c>
      <c r="V758" s="7" t="n">
        <v>0</v>
      </c>
      <c r="W758" s="7" t="n">
        <v>0</v>
      </c>
      <c r="X758" s="7" t="n">
        <v>0</v>
      </c>
      <c r="Y758" s="7" t="s">
        <v>834</v>
      </c>
      <c r="Z758" s="7" t="s">
        <v>835</v>
      </c>
      <c r="AA758" s="7" t="s">
        <v>836</v>
      </c>
      <c r="AB758" s="7" t="s">
        <v>837</v>
      </c>
      <c r="AC758" s="7" t="n">
        <v>0</v>
      </c>
      <c r="AD758" s="7" t="s">
        <v>838</v>
      </c>
      <c r="AE758" s="7" t="s">
        <v>836</v>
      </c>
    </row>
    <row r="759" customFormat="false" ht="12.75" hidden="false" customHeight="true" outlineLevel="0" collapsed="false">
      <c r="L759" s="7" t="n">
        <v>981</v>
      </c>
      <c r="M759" s="7" t="s">
        <v>832</v>
      </c>
      <c r="N759" s="7" t="s">
        <v>832</v>
      </c>
      <c r="O759" s="7" t="s">
        <v>833</v>
      </c>
      <c r="P759" s="7" t="n">
        <v>0</v>
      </c>
      <c r="Q759" s="93" t="n">
        <f aca="false">P759/100</f>
        <v>0</v>
      </c>
      <c r="R759" s="7" t="n">
        <v>0</v>
      </c>
      <c r="S759" s="7" t="n">
        <v>0</v>
      </c>
      <c r="T759" s="7" t="n">
        <v>0</v>
      </c>
      <c r="U759" s="7" t="n">
        <v>0</v>
      </c>
      <c r="V759" s="7" t="n">
        <v>0</v>
      </c>
      <c r="W759" s="7" t="n">
        <v>0</v>
      </c>
      <c r="X759" s="7" t="n">
        <v>0</v>
      </c>
      <c r="Y759" s="7" t="s">
        <v>834</v>
      </c>
      <c r="Z759" s="7" t="s">
        <v>835</v>
      </c>
      <c r="AA759" s="7" t="s">
        <v>836</v>
      </c>
      <c r="AB759" s="7" t="s">
        <v>837</v>
      </c>
      <c r="AC759" s="7" t="n">
        <v>0</v>
      </c>
      <c r="AD759" s="7" t="s">
        <v>838</v>
      </c>
      <c r="AE759" s="7" t="s">
        <v>836</v>
      </c>
    </row>
    <row r="760" customFormat="false" ht="12.75" hidden="false" customHeight="true" outlineLevel="0" collapsed="false">
      <c r="L760" s="7" t="n">
        <v>982</v>
      </c>
      <c r="M760" s="7" t="s">
        <v>832</v>
      </c>
      <c r="N760" s="7" t="s">
        <v>832</v>
      </c>
      <c r="O760" s="7" t="s">
        <v>833</v>
      </c>
      <c r="P760" s="7" t="n">
        <v>0</v>
      </c>
      <c r="Q760" s="93" t="n">
        <f aca="false">P760/100</f>
        <v>0</v>
      </c>
      <c r="R760" s="7" t="n">
        <v>0</v>
      </c>
      <c r="S760" s="7" t="n">
        <v>0</v>
      </c>
      <c r="T760" s="7" t="n">
        <v>0</v>
      </c>
      <c r="U760" s="7" t="n">
        <v>0</v>
      </c>
      <c r="V760" s="7" t="n">
        <v>0</v>
      </c>
      <c r="W760" s="7" t="n">
        <v>0</v>
      </c>
      <c r="X760" s="7" t="n">
        <v>0</v>
      </c>
      <c r="Y760" s="7" t="s">
        <v>834</v>
      </c>
      <c r="Z760" s="7" t="s">
        <v>835</v>
      </c>
      <c r="AA760" s="7" t="s">
        <v>836</v>
      </c>
      <c r="AB760" s="7" t="s">
        <v>837</v>
      </c>
      <c r="AC760" s="7" t="n">
        <v>0</v>
      </c>
      <c r="AD760" s="7" t="s">
        <v>838</v>
      </c>
      <c r="AE760" s="7" t="s">
        <v>836</v>
      </c>
    </row>
    <row r="761" customFormat="false" ht="12.75" hidden="false" customHeight="true" outlineLevel="0" collapsed="false">
      <c r="L761" s="7" t="n">
        <v>983</v>
      </c>
      <c r="M761" s="7" t="s">
        <v>832</v>
      </c>
      <c r="N761" s="7" t="s">
        <v>832</v>
      </c>
      <c r="O761" s="7" t="s">
        <v>833</v>
      </c>
      <c r="P761" s="7" t="n">
        <v>0</v>
      </c>
      <c r="Q761" s="93" t="n">
        <f aca="false">P761/100</f>
        <v>0</v>
      </c>
      <c r="R761" s="7" t="n">
        <v>0</v>
      </c>
      <c r="S761" s="7" t="n">
        <v>0</v>
      </c>
      <c r="T761" s="7" t="n">
        <v>0</v>
      </c>
      <c r="U761" s="7" t="n">
        <v>0</v>
      </c>
      <c r="V761" s="7" t="n">
        <v>0</v>
      </c>
      <c r="W761" s="7" t="n">
        <v>0</v>
      </c>
      <c r="X761" s="7" t="n">
        <v>0</v>
      </c>
      <c r="Y761" s="7" t="s">
        <v>834</v>
      </c>
      <c r="Z761" s="7" t="s">
        <v>835</v>
      </c>
      <c r="AA761" s="7" t="s">
        <v>836</v>
      </c>
      <c r="AB761" s="7" t="s">
        <v>837</v>
      </c>
      <c r="AC761" s="7" t="n">
        <v>0</v>
      </c>
      <c r="AD761" s="7" t="s">
        <v>838</v>
      </c>
      <c r="AE761" s="7" t="s">
        <v>836</v>
      </c>
    </row>
    <row r="762" customFormat="false" ht="12.75" hidden="false" customHeight="true" outlineLevel="0" collapsed="false">
      <c r="L762" s="7" t="n">
        <v>984</v>
      </c>
      <c r="M762" s="7" t="s">
        <v>832</v>
      </c>
      <c r="N762" s="7" t="s">
        <v>832</v>
      </c>
      <c r="O762" s="7" t="s">
        <v>833</v>
      </c>
      <c r="P762" s="7" t="n">
        <v>0</v>
      </c>
      <c r="Q762" s="93" t="n">
        <f aca="false">P762/100</f>
        <v>0</v>
      </c>
      <c r="R762" s="7" t="n">
        <v>0</v>
      </c>
      <c r="S762" s="7" t="n">
        <v>0</v>
      </c>
      <c r="T762" s="7" t="n">
        <v>0</v>
      </c>
      <c r="U762" s="7" t="n">
        <v>0</v>
      </c>
      <c r="V762" s="7" t="n">
        <v>0</v>
      </c>
      <c r="W762" s="7" t="n">
        <v>0</v>
      </c>
      <c r="X762" s="7" t="n">
        <v>0</v>
      </c>
      <c r="Y762" s="7" t="s">
        <v>834</v>
      </c>
      <c r="Z762" s="7" t="s">
        <v>835</v>
      </c>
      <c r="AA762" s="7" t="s">
        <v>836</v>
      </c>
      <c r="AB762" s="7" t="s">
        <v>837</v>
      </c>
      <c r="AC762" s="7" t="n">
        <v>0</v>
      </c>
      <c r="AD762" s="7" t="s">
        <v>838</v>
      </c>
      <c r="AE762" s="7" t="s">
        <v>836</v>
      </c>
    </row>
    <row r="763" customFormat="false" ht="12.75" hidden="false" customHeight="true" outlineLevel="0" collapsed="false">
      <c r="L763" s="7" t="n">
        <v>985</v>
      </c>
      <c r="M763" s="7" t="s">
        <v>832</v>
      </c>
      <c r="N763" s="7" t="s">
        <v>832</v>
      </c>
      <c r="O763" s="7" t="s">
        <v>833</v>
      </c>
      <c r="P763" s="7" t="n">
        <v>0</v>
      </c>
      <c r="Q763" s="93" t="n">
        <f aca="false">P763/100</f>
        <v>0</v>
      </c>
      <c r="R763" s="7" t="n">
        <v>0</v>
      </c>
      <c r="S763" s="7" t="n">
        <v>0</v>
      </c>
      <c r="T763" s="7" t="n">
        <v>0</v>
      </c>
      <c r="U763" s="7" t="n">
        <v>0</v>
      </c>
      <c r="V763" s="7" t="n">
        <v>0</v>
      </c>
      <c r="W763" s="7" t="n">
        <v>0</v>
      </c>
      <c r="X763" s="7" t="n">
        <v>0</v>
      </c>
      <c r="Y763" s="7" t="s">
        <v>834</v>
      </c>
      <c r="Z763" s="7" t="s">
        <v>835</v>
      </c>
      <c r="AA763" s="7" t="s">
        <v>836</v>
      </c>
      <c r="AB763" s="7" t="s">
        <v>837</v>
      </c>
      <c r="AC763" s="7" t="n">
        <v>0</v>
      </c>
      <c r="AD763" s="7" t="s">
        <v>838</v>
      </c>
      <c r="AE763" s="7" t="s">
        <v>836</v>
      </c>
    </row>
    <row r="764" customFormat="false" ht="12.75" hidden="false" customHeight="true" outlineLevel="0" collapsed="false">
      <c r="L764" s="7" t="n">
        <v>986</v>
      </c>
      <c r="M764" s="7" t="s">
        <v>832</v>
      </c>
      <c r="N764" s="7" t="s">
        <v>832</v>
      </c>
      <c r="O764" s="7" t="s">
        <v>833</v>
      </c>
      <c r="P764" s="7" t="n">
        <v>0</v>
      </c>
      <c r="Q764" s="93" t="n">
        <f aca="false">P764/100</f>
        <v>0</v>
      </c>
      <c r="R764" s="7" t="n">
        <v>0</v>
      </c>
      <c r="S764" s="7" t="n">
        <v>0</v>
      </c>
      <c r="T764" s="7" t="n">
        <v>0</v>
      </c>
      <c r="U764" s="7" t="n">
        <v>0</v>
      </c>
      <c r="V764" s="7" t="n">
        <v>0</v>
      </c>
      <c r="W764" s="7" t="n">
        <v>0</v>
      </c>
      <c r="X764" s="7" t="n">
        <v>0</v>
      </c>
      <c r="Y764" s="7" t="s">
        <v>834</v>
      </c>
      <c r="Z764" s="7" t="s">
        <v>835</v>
      </c>
      <c r="AA764" s="7" t="s">
        <v>836</v>
      </c>
      <c r="AB764" s="7" t="s">
        <v>837</v>
      </c>
      <c r="AC764" s="7" t="n">
        <v>0</v>
      </c>
      <c r="AD764" s="7" t="s">
        <v>838</v>
      </c>
      <c r="AE764" s="7" t="s">
        <v>836</v>
      </c>
    </row>
    <row r="765" customFormat="false" ht="12.75" hidden="false" customHeight="true" outlineLevel="0" collapsed="false">
      <c r="L765" s="7" t="n">
        <v>987</v>
      </c>
      <c r="M765" s="7" t="s">
        <v>832</v>
      </c>
      <c r="N765" s="7" t="s">
        <v>832</v>
      </c>
      <c r="O765" s="7" t="s">
        <v>833</v>
      </c>
      <c r="P765" s="7" t="n">
        <v>0</v>
      </c>
      <c r="Q765" s="93" t="n">
        <f aca="false">P765/100</f>
        <v>0</v>
      </c>
      <c r="R765" s="7" t="n">
        <v>0</v>
      </c>
      <c r="S765" s="7" t="n">
        <v>0</v>
      </c>
      <c r="T765" s="7" t="n">
        <v>0</v>
      </c>
      <c r="U765" s="7" t="n">
        <v>0</v>
      </c>
      <c r="V765" s="7" t="n">
        <v>0</v>
      </c>
      <c r="W765" s="7" t="n">
        <v>0</v>
      </c>
      <c r="X765" s="7" t="n">
        <v>0</v>
      </c>
      <c r="Y765" s="7" t="s">
        <v>834</v>
      </c>
      <c r="Z765" s="7" t="s">
        <v>835</v>
      </c>
      <c r="AA765" s="7" t="s">
        <v>836</v>
      </c>
      <c r="AB765" s="7" t="s">
        <v>837</v>
      </c>
      <c r="AC765" s="7" t="n">
        <v>0</v>
      </c>
      <c r="AD765" s="7" t="s">
        <v>838</v>
      </c>
      <c r="AE765" s="7" t="s">
        <v>836</v>
      </c>
    </row>
    <row r="766" customFormat="false" ht="12.75" hidden="false" customHeight="true" outlineLevel="0" collapsed="false">
      <c r="L766" s="7" t="n">
        <v>988</v>
      </c>
      <c r="M766" s="7" t="s">
        <v>832</v>
      </c>
      <c r="N766" s="7" t="s">
        <v>832</v>
      </c>
      <c r="O766" s="7" t="s">
        <v>833</v>
      </c>
      <c r="P766" s="7" t="n">
        <v>0</v>
      </c>
      <c r="Q766" s="93" t="n">
        <f aca="false">P766/100</f>
        <v>0</v>
      </c>
      <c r="R766" s="7" t="n">
        <v>0</v>
      </c>
      <c r="S766" s="7" t="n">
        <v>0</v>
      </c>
      <c r="T766" s="7" t="n">
        <v>0</v>
      </c>
      <c r="U766" s="7" t="n">
        <v>0</v>
      </c>
      <c r="V766" s="7" t="n">
        <v>0</v>
      </c>
      <c r="W766" s="7" t="n">
        <v>0</v>
      </c>
      <c r="X766" s="7" t="n">
        <v>0</v>
      </c>
      <c r="Y766" s="7" t="s">
        <v>834</v>
      </c>
      <c r="Z766" s="7" t="s">
        <v>835</v>
      </c>
      <c r="AA766" s="7" t="s">
        <v>836</v>
      </c>
      <c r="AB766" s="7" t="s">
        <v>837</v>
      </c>
      <c r="AC766" s="7" t="n">
        <v>0</v>
      </c>
      <c r="AD766" s="7" t="s">
        <v>838</v>
      </c>
      <c r="AE766" s="7" t="s">
        <v>836</v>
      </c>
    </row>
    <row r="767" customFormat="false" ht="12.75" hidden="false" customHeight="true" outlineLevel="0" collapsed="false">
      <c r="L767" s="7" t="n">
        <v>989</v>
      </c>
      <c r="M767" s="7" t="s">
        <v>832</v>
      </c>
      <c r="N767" s="7" t="s">
        <v>832</v>
      </c>
      <c r="O767" s="7" t="s">
        <v>833</v>
      </c>
      <c r="P767" s="7" t="n">
        <v>0</v>
      </c>
      <c r="Q767" s="93" t="n">
        <f aca="false">P767/100</f>
        <v>0</v>
      </c>
      <c r="R767" s="7" t="n">
        <v>0</v>
      </c>
      <c r="S767" s="7" t="n">
        <v>0</v>
      </c>
      <c r="T767" s="7" t="n">
        <v>0</v>
      </c>
      <c r="U767" s="7" t="n">
        <v>0</v>
      </c>
      <c r="V767" s="7" t="n">
        <v>0</v>
      </c>
      <c r="W767" s="7" t="n">
        <v>0</v>
      </c>
      <c r="X767" s="7" t="n">
        <v>0</v>
      </c>
      <c r="Y767" s="7" t="s">
        <v>834</v>
      </c>
      <c r="Z767" s="7" t="s">
        <v>835</v>
      </c>
      <c r="AA767" s="7" t="s">
        <v>836</v>
      </c>
      <c r="AB767" s="7" t="s">
        <v>837</v>
      </c>
      <c r="AC767" s="7" t="n">
        <v>0</v>
      </c>
      <c r="AD767" s="7" t="s">
        <v>838</v>
      </c>
      <c r="AE767" s="7" t="s">
        <v>836</v>
      </c>
    </row>
    <row r="768" customFormat="false" ht="12.75" hidden="false" customHeight="true" outlineLevel="0" collapsed="false">
      <c r="L768" s="7" t="n">
        <v>990</v>
      </c>
      <c r="M768" s="7" t="s">
        <v>832</v>
      </c>
      <c r="N768" s="7" t="s">
        <v>832</v>
      </c>
      <c r="O768" s="7" t="s">
        <v>833</v>
      </c>
      <c r="P768" s="7" t="n">
        <v>0</v>
      </c>
      <c r="Q768" s="93" t="n">
        <f aca="false">P768/100</f>
        <v>0</v>
      </c>
      <c r="R768" s="7" t="n">
        <v>0</v>
      </c>
      <c r="S768" s="7" t="n">
        <v>0</v>
      </c>
      <c r="T768" s="7" t="n">
        <v>0</v>
      </c>
      <c r="U768" s="7" t="n">
        <v>0</v>
      </c>
      <c r="V768" s="7" t="n">
        <v>0</v>
      </c>
      <c r="W768" s="7" t="n">
        <v>0</v>
      </c>
      <c r="X768" s="7" t="n">
        <v>0</v>
      </c>
      <c r="Y768" s="7" t="s">
        <v>834</v>
      </c>
      <c r="Z768" s="7" t="s">
        <v>835</v>
      </c>
      <c r="AA768" s="7" t="s">
        <v>836</v>
      </c>
      <c r="AB768" s="7" t="s">
        <v>837</v>
      </c>
      <c r="AC768" s="7" t="n">
        <v>0</v>
      </c>
      <c r="AD768" s="7" t="s">
        <v>838</v>
      </c>
      <c r="AE768" s="7" t="s">
        <v>836</v>
      </c>
    </row>
    <row r="769" customFormat="false" ht="12.75" hidden="false" customHeight="true" outlineLevel="0" collapsed="false">
      <c r="L769" s="7" t="n">
        <v>991</v>
      </c>
      <c r="M769" s="7" t="s">
        <v>832</v>
      </c>
      <c r="N769" s="7" t="s">
        <v>832</v>
      </c>
      <c r="O769" s="7" t="s">
        <v>833</v>
      </c>
      <c r="P769" s="7" t="n">
        <v>0</v>
      </c>
      <c r="Q769" s="93" t="n">
        <f aca="false">P769/100</f>
        <v>0</v>
      </c>
      <c r="R769" s="7" t="n">
        <v>0</v>
      </c>
      <c r="S769" s="7" t="n">
        <v>0</v>
      </c>
      <c r="T769" s="7" t="n">
        <v>0</v>
      </c>
      <c r="U769" s="7" t="n">
        <v>0</v>
      </c>
      <c r="V769" s="7" t="n">
        <v>0</v>
      </c>
      <c r="W769" s="7" t="n">
        <v>0</v>
      </c>
      <c r="X769" s="7" t="n">
        <v>0</v>
      </c>
      <c r="Y769" s="7" t="s">
        <v>834</v>
      </c>
      <c r="Z769" s="7" t="s">
        <v>835</v>
      </c>
      <c r="AA769" s="7" t="s">
        <v>836</v>
      </c>
      <c r="AB769" s="7" t="s">
        <v>837</v>
      </c>
      <c r="AC769" s="7" t="n">
        <v>0</v>
      </c>
      <c r="AD769" s="7" t="s">
        <v>838</v>
      </c>
      <c r="AE769" s="7" t="s">
        <v>836</v>
      </c>
    </row>
    <row r="770" customFormat="false" ht="12.75" hidden="false" customHeight="true" outlineLevel="0" collapsed="false">
      <c r="L770" s="7" t="n">
        <v>992</v>
      </c>
      <c r="M770" s="7" t="s">
        <v>832</v>
      </c>
      <c r="N770" s="7" t="s">
        <v>832</v>
      </c>
      <c r="O770" s="7" t="s">
        <v>833</v>
      </c>
      <c r="P770" s="7" t="n">
        <v>0</v>
      </c>
      <c r="Q770" s="93" t="n">
        <f aca="false">P770/100</f>
        <v>0</v>
      </c>
      <c r="R770" s="7" t="n">
        <v>0</v>
      </c>
      <c r="S770" s="7" t="n">
        <v>0</v>
      </c>
      <c r="T770" s="7" t="n">
        <v>0</v>
      </c>
      <c r="U770" s="7" t="n">
        <v>0</v>
      </c>
      <c r="V770" s="7" t="n">
        <v>0</v>
      </c>
      <c r="W770" s="7" t="n">
        <v>0</v>
      </c>
      <c r="X770" s="7" t="n">
        <v>0</v>
      </c>
      <c r="Y770" s="7" t="s">
        <v>834</v>
      </c>
      <c r="Z770" s="7" t="s">
        <v>835</v>
      </c>
      <c r="AA770" s="7" t="s">
        <v>836</v>
      </c>
      <c r="AB770" s="7" t="s">
        <v>837</v>
      </c>
      <c r="AC770" s="7" t="n">
        <v>0</v>
      </c>
      <c r="AD770" s="7" t="s">
        <v>838</v>
      </c>
      <c r="AE770" s="7" t="s">
        <v>836</v>
      </c>
    </row>
    <row r="771" customFormat="false" ht="12.75" hidden="false" customHeight="true" outlineLevel="0" collapsed="false">
      <c r="L771" s="7" t="n">
        <v>993</v>
      </c>
      <c r="M771" s="7" t="s">
        <v>832</v>
      </c>
      <c r="N771" s="7" t="s">
        <v>832</v>
      </c>
      <c r="O771" s="7" t="s">
        <v>833</v>
      </c>
      <c r="P771" s="7" t="n">
        <v>0</v>
      </c>
      <c r="Q771" s="93" t="n">
        <f aca="false">P771/100</f>
        <v>0</v>
      </c>
      <c r="R771" s="7" t="n">
        <v>0</v>
      </c>
      <c r="S771" s="7" t="n">
        <v>0</v>
      </c>
      <c r="T771" s="7" t="n">
        <v>0</v>
      </c>
      <c r="U771" s="7" t="n">
        <v>0</v>
      </c>
      <c r="V771" s="7" t="n">
        <v>0</v>
      </c>
      <c r="W771" s="7" t="n">
        <v>0</v>
      </c>
      <c r="X771" s="7" t="n">
        <v>0</v>
      </c>
      <c r="Y771" s="7" t="s">
        <v>834</v>
      </c>
      <c r="Z771" s="7" t="s">
        <v>835</v>
      </c>
      <c r="AA771" s="7" t="s">
        <v>836</v>
      </c>
      <c r="AB771" s="7" t="s">
        <v>837</v>
      </c>
      <c r="AC771" s="7" t="n">
        <v>0</v>
      </c>
      <c r="AD771" s="7" t="s">
        <v>838</v>
      </c>
      <c r="AE771" s="7" t="s">
        <v>836</v>
      </c>
    </row>
    <row r="772" customFormat="false" ht="12.75" hidden="false" customHeight="true" outlineLevel="0" collapsed="false">
      <c r="L772" s="7" t="n">
        <v>994</v>
      </c>
      <c r="M772" s="7" t="s">
        <v>832</v>
      </c>
      <c r="N772" s="7" t="s">
        <v>832</v>
      </c>
      <c r="O772" s="7" t="s">
        <v>833</v>
      </c>
      <c r="P772" s="7" t="n">
        <v>0</v>
      </c>
      <c r="Q772" s="93" t="n">
        <f aca="false">P772/100</f>
        <v>0</v>
      </c>
      <c r="R772" s="7" t="n">
        <v>0</v>
      </c>
      <c r="S772" s="7" t="n">
        <v>0</v>
      </c>
      <c r="T772" s="7" t="n">
        <v>0</v>
      </c>
      <c r="U772" s="7" t="n">
        <v>0</v>
      </c>
      <c r="V772" s="7" t="n">
        <v>0</v>
      </c>
      <c r="W772" s="7" t="n">
        <v>0</v>
      </c>
      <c r="X772" s="7" t="n">
        <v>0</v>
      </c>
      <c r="Y772" s="7" t="s">
        <v>834</v>
      </c>
      <c r="Z772" s="7" t="s">
        <v>835</v>
      </c>
      <c r="AA772" s="7" t="s">
        <v>836</v>
      </c>
      <c r="AB772" s="7" t="s">
        <v>837</v>
      </c>
      <c r="AC772" s="7" t="n">
        <v>0</v>
      </c>
      <c r="AD772" s="7" t="s">
        <v>838</v>
      </c>
      <c r="AE772" s="7" t="s">
        <v>836</v>
      </c>
    </row>
    <row r="773" customFormat="false" ht="12.75" hidden="false" customHeight="true" outlineLevel="0" collapsed="false">
      <c r="L773" s="7" t="n">
        <v>995</v>
      </c>
      <c r="M773" s="7" t="s">
        <v>832</v>
      </c>
      <c r="N773" s="7" t="s">
        <v>832</v>
      </c>
      <c r="O773" s="7" t="s">
        <v>833</v>
      </c>
      <c r="P773" s="7" t="n">
        <v>0</v>
      </c>
      <c r="Q773" s="93" t="n">
        <f aca="false">P773/100</f>
        <v>0</v>
      </c>
      <c r="R773" s="7" t="n">
        <v>0</v>
      </c>
      <c r="S773" s="7" t="n">
        <v>0</v>
      </c>
      <c r="T773" s="7" t="n">
        <v>0</v>
      </c>
      <c r="U773" s="7" t="n">
        <v>0</v>
      </c>
      <c r="V773" s="7" t="n">
        <v>0</v>
      </c>
      <c r="W773" s="7" t="n">
        <v>0</v>
      </c>
      <c r="X773" s="7" t="n">
        <v>0</v>
      </c>
      <c r="Y773" s="7" t="s">
        <v>834</v>
      </c>
      <c r="Z773" s="7" t="s">
        <v>835</v>
      </c>
      <c r="AA773" s="7" t="s">
        <v>836</v>
      </c>
      <c r="AB773" s="7" t="s">
        <v>837</v>
      </c>
      <c r="AC773" s="7" t="n">
        <v>0</v>
      </c>
      <c r="AD773" s="7" t="s">
        <v>838</v>
      </c>
      <c r="AE773" s="7" t="s">
        <v>836</v>
      </c>
    </row>
    <row r="774" customFormat="false" ht="12.75" hidden="false" customHeight="true" outlineLevel="0" collapsed="false">
      <c r="L774" s="7" t="n">
        <v>996</v>
      </c>
      <c r="M774" s="7" t="s">
        <v>832</v>
      </c>
      <c r="N774" s="7" t="s">
        <v>832</v>
      </c>
      <c r="O774" s="7" t="s">
        <v>833</v>
      </c>
      <c r="P774" s="7" t="n">
        <v>0</v>
      </c>
      <c r="Q774" s="93" t="n">
        <f aca="false">P774/100</f>
        <v>0</v>
      </c>
      <c r="R774" s="7" t="n">
        <v>0</v>
      </c>
      <c r="S774" s="7" t="n">
        <v>0</v>
      </c>
      <c r="T774" s="7" t="n">
        <v>0</v>
      </c>
      <c r="U774" s="7" t="n">
        <v>0</v>
      </c>
      <c r="V774" s="7" t="n">
        <v>0</v>
      </c>
      <c r="W774" s="7" t="n">
        <v>0</v>
      </c>
      <c r="X774" s="7" t="n">
        <v>0</v>
      </c>
      <c r="Y774" s="7" t="s">
        <v>834</v>
      </c>
      <c r="Z774" s="7" t="s">
        <v>835</v>
      </c>
      <c r="AA774" s="7" t="s">
        <v>836</v>
      </c>
      <c r="AB774" s="7" t="s">
        <v>837</v>
      </c>
      <c r="AC774" s="7" t="n">
        <v>0</v>
      </c>
      <c r="AD774" s="7" t="s">
        <v>838</v>
      </c>
      <c r="AE774" s="7" t="s">
        <v>836</v>
      </c>
    </row>
    <row r="775" customFormat="false" ht="12.75" hidden="false" customHeight="true" outlineLevel="0" collapsed="false">
      <c r="L775" s="7" t="n">
        <v>997</v>
      </c>
      <c r="M775" s="7" t="s">
        <v>832</v>
      </c>
      <c r="N775" s="7" t="s">
        <v>832</v>
      </c>
      <c r="O775" s="7" t="s">
        <v>833</v>
      </c>
      <c r="P775" s="7" t="n">
        <v>0</v>
      </c>
      <c r="Q775" s="93" t="n">
        <f aca="false">P775/100</f>
        <v>0</v>
      </c>
      <c r="R775" s="7" t="n">
        <v>0</v>
      </c>
      <c r="S775" s="7" t="n">
        <v>0</v>
      </c>
      <c r="T775" s="7" t="n">
        <v>0</v>
      </c>
      <c r="U775" s="7" t="n">
        <v>0</v>
      </c>
      <c r="V775" s="7" t="n">
        <v>0</v>
      </c>
      <c r="W775" s="7" t="n">
        <v>0</v>
      </c>
      <c r="X775" s="7" t="n">
        <v>0</v>
      </c>
      <c r="Y775" s="7" t="s">
        <v>834</v>
      </c>
      <c r="Z775" s="7" t="s">
        <v>835</v>
      </c>
      <c r="AA775" s="7" t="s">
        <v>836</v>
      </c>
      <c r="AB775" s="7" t="s">
        <v>837</v>
      </c>
      <c r="AC775" s="7" t="n">
        <v>0</v>
      </c>
      <c r="AD775" s="7" t="s">
        <v>838</v>
      </c>
      <c r="AE775" s="7" t="s">
        <v>836</v>
      </c>
    </row>
    <row r="776" customFormat="false" ht="12.75" hidden="false" customHeight="true" outlineLevel="0" collapsed="false">
      <c r="L776" s="7" t="n">
        <v>998</v>
      </c>
      <c r="M776" s="7" t="s">
        <v>832</v>
      </c>
      <c r="N776" s="7" t="s">
        <v>832</v>
      </c>
      <c r="O776" s="7" t="s">
        <v>833</v>
      </c>
      <c r="P776" s="7" t="n">
        <v>0</v>
      </c>
      <c r="Q776" s="93" t="n">
        <f aca="false">P776/100</f>
        <v>0</v>
      </c>
      <c r="R776" s="7" t="n">
        <v>0</v>
      </c>
      <c r="S776" s="7" t="n">
        <v>0</v>
      </c>
      <c r="T776" s="7" t="n">
        <v>0</v>
      </c>
      <c r="U776" s="7" t="n">
        <v>0</v>
      </c>
      <c r="V776" s="7" t="n">
        <v>0</v>
      </c>
      <c r="W776" s="7" t="n">
        <v>0</v>
      </c>
      <c r="X776" s="7" t="n">
        <v>0</v>
      </c>
      <c r="Y776" s="7" t="s">
        <v>834</v>
      </c>
      <c r="Z776" s="7" t="s">
        <v>835</v>
      </c>
      <c r="AA776" s="7" t="s">
        <v>836</v>
      </c>
      <c r="AB776" s="7" t="s">
        <v>837</v>
      </c>
      <c r="AC776" s="7" t="n">
        <v>0</v>
      </c>
      <c r="AD776" s="7" t="s">
        <v>838</v>
      </c>
      <c r="AE776" s="7" t="s">
        <v>836</v>
      </c>
    </row>
    <row r="777" customFormat="false" ht="12.75" hidden="false" customHeight="true" outlineLevel="0" collapsed="false">
      <c r="L777" s="7" t="n">
        <v>999</v>
      </c>
      <c r="M777" s="7" t="s">
        <v>832</v>
      </c>
      <c r="N777" s="7" t="s">
        <v>832</v>
      </c>
      <c r="O777" s="7" t="s">
        <v>833</v>
      </c>
      <c r="P777" s="7" t="n">
        <v>0</v>
      </c>
      <c r="Q777" s="93" t="n">
        <f aca="false">P777/100</f>
        <v>0</v>
      </c>
      <c r="R777" s="7" t="n">
        <v>0</v>
      </c>
      <c r="S777" s="7" t="n">
        <v>0</v>
      </c>
      <c r="T777" s="7" t="n">
        <v>0</v>
      </c>
      <c r="U777" s="7" t="n">
        <v>0</v>
      </c>
      <c r="V777" s="7" t="n">
        <v>0</v>
      </c>
      <c r="W777" s="7" t="n">
        <v>0</v>
      </c>
      <c r="X777" s="7" t="n">
        <v>0</v>
      </c>
      <c r="Y777" s="7" t="s">
        <v>834</v>
      </c>
      <c r="Z777" s="7" t="s">
        <v>835</v>
      </c>
      <c r="AA777" s="7" t="s">
        <v>836</v>
      </c>
      <c r="AB777" s="7" t="s">
        <v>837</v>
      </c>
      <c r="AC777" s="7" t="n">
        <v>0</v>
      </c>
      <c r="AD777" s="7" t="s">
        <v>838</v>
      </c>
      <c r="AE777" s="7" t="s">
        <v>836</v>
      </c>
    </row>
    <row r="778" customFormat="false" ht="12.75" hidden="false" customHeight="true" outlineLevel="0" collapsed="false">
      <c r="L778" s="7" t="n">
        <v>1000</v>
      </c>
      <c r="M778" s="7" t="s">
        <v>832</v>
      </c>
      <c r="N778" s="7" t="s">
        <v>832</v>
      </c>
      <c r="O778" s="7" t="s">
        <v>833</v>
      </c>
      <c r="P778" s="7" t="n">
        <v>0</v>
      </c>
      <c r="Q778" s="93" t="n">
        <f aca="false">P778/100</f>
        <v>0</v>
      </c>
      <c r="R778" s="7" t="n">
        <v>0</v>
      </c>
      <c r="S778" s="7" t="n">
        <v>0</v>
      </c>
      <c r="T778" s="7" t="n">
        <v>0</v>
      </c>
      <c r="U778" s="7" t="n">
        <v>0</v>
      </c>
      <c r="V778" s="7" t="n">
        <v>0</v>
      </c>
      <c r="W778" s="7" t="n">
        <v>0</v>
      </c>
      <c r="X778" s="7" t="n">
        <v>0</v>
      </c>
      <c r="Y778" s="7" t="s">
        <v>834</v>
      </c>
      <c r="Z778" s="7" t="s">
        <v>835</v>
      </c>
      <c r="AA778" s="7" t="s">
        <v>836</v>
      </c>
      <c r="AB778" s="7" t="s">
        <v>837</v>
      </c>
      <c r="AC778" s="7" t="n">
        <v>0</v>
      </c>
      <c r="AD778" s="7" t="s">
        <v>838</v>
      </c>
      <c r="AE778" s="7" t="s">
        <v>836</v>
      </c>
    </row>
    <row r="779" customFormat="false" ht="12.75" hidden="false" customHeight="true" outlineLevel="0" collapsed="false">
      <c r="L779" s="7" t="n">
        <v>1001</v>
      </c>
      <c r="M779" s="7" t="s">
        <v>831</v>
      </c>
      <c r="N779" s="7" t="s">
        <v>832</v>
      </c>
      <c r="O779" s="7" t="s">
        <v>833</v>
      </c>
      <c r="P779" s="7" t="n">
        <v>230</v>
      </c>
      <c r="Q779" s="93" t="n">
        <f aca="false">P779/100</f>
        <v>2.3</v>
      </c>
      <c r="R779" s="7" t="n">
        <v>1</v>
      </c>
      <c r="S779" s="7" t="n">
        <v>0</v>
      </c>
      <c r="T779" s="7" t="n">
        <v>0</v>
      </c>
      <c r="U779" s="7" t="n">
        <v>0</v>
      </c>
      <c r="V779" s="7" t="n">
        <v>0</v>
      </c>
      <c r="W779" s="7" t="n">
        <v>0</v>
      </c>
      <c r="X779" s="7" t="n">
        <v>1</v>
      </c>
      <c r="Y779" s="7" t="s">
        <v>834</v>
      </c>
      <c r="Z779" s="7" t="s">
        <v>835</v>
      </c>
      <c r="AA779" s="7" t="s">
        <v>836</v>
      </c>
      <c r="AB779" s="7" t="s">
        <v>837</v>
      </c>
      <c r="AC779" s="7" t="n">
        <v>0</v>
      </c>
      <c r="AD779" s="7" t="s">
        <v>838</v>
      </c>
      <c r="AE779" s="7" t="s">
        <v>836</v>
      </c>
    </row>
    <row r="780" customFormat="false" ht="12.75" hidden="false" customHeight="true" outlineLevel="0" collapsed="false">
      <c r="L780" s="7" t="n">
        <v>1002</v>
      </c>
      <c r="M780" s="7" t="s">
        <v>839</v>
      </c>
      <c r="N780" s="7" t="s">
        <v>832</v>
      </c>
      <c r="O780" s="7" t="s">
        <v>833</v>
      </c>
      <c r="P780" s="7" t="n">
        <v>230</v>
      </c>
      <c r="Q780" s="93" t="n">
        <f aca="false">P780/100</f>
        <v>2.3</v>
      </c>
      <c r="R780" s="7" t="n">
        <v>1</v>
      </c>
      <c r="S780" s="7" t="n">
        <v>0</v>
      </c>
      <c r="T780" s="7" t="n">
        <v>0</v>
      </c>
      <c r="U780" s="7" t="n">
        <v>0</v>
      </c>
      <c r="V780" s="7" t="n">
        <v>0</v>
      </c>
      <c r="W780" s="7" t="n">
        <v>0</v>
      </c>
      <c r="X780" s="7" t="n">
        <v>1</v>
      </c>
      <c r="Y780" s="7" t="s">
        <v>834</v>
      </c>
      <c r="Z780" s="7" t="s">
        <v>835</v>
      </c>
      <c r="AA780" s="7" t="s">
        <v>836</v>
      </c>
      <c r="AB780" s="7" t="s">
        <v>837</v>
      </c>
      <c r="AC780" s="7" t="n">
        <v>0</v>
      </c>
      <c r="AD780" s="7" t="s">
        <v>838</v>
      </c>
      <c r="AE780" s="7" t="s">
        <v>836</v>
      </c>
    </row>
    <row r="781" customFormat="false" ht="12.75" hidden="false" customHeight="true" outlineLevel="0" collapsed="false">
      <c r="L781" s="7" t="n">
        <v>1003</v>
      </c>
      <c r="M781" s="7" t="s">
        <v>1547</v>
      </c>
      <c r="N781" s="7" t="s">
        <v>832</v>
      </c>
      <c r="O781" s="7" t="s">
        <v>833</v>
      </c>
      <c r="P781" s="7" t="n">
        <v>230</v>
      </c>
      <c r="Q781" s="93" t="n">
        <f aca="false">P781/100</f>
        <v>2.3</v>
      </c>
      <c r="R781" s="7" t="n">
        <v>1</v>
      </c>
      <c r="S781" s="7" t="n">
        <v>0</v>
      </c>
      <c r="T781" s="7" t="n">
        <v>0</v>
      </c>
      <c r="U781" s="7" t="n">
        <v>0</v>
      </c>
      <c r="V781" s="7" t="n">
        <v>0</v>
      </c>
      <c r="W781" s="7" t="n">
        <v>0</v>
      </c>
      <c r="X781" s="7" t="n">
        <v>1</v>
      </c>
      <c r="Y781" s="7" t="s">
        <v>834</v>
      </c>
      <c r="Z781" s="7" t="s">
        <v>835</v>
      </c>
      <c r="AA781" s="7" t="s">
        <v>836</v>
      </c>
      <c r="AB781" s="7" t="s">
        <v>837</v>
      </c>
      <c r="AC781" s="7" t="n">
        <v>0</v>
      </c>
      <c r="AD781" s="7" t="s">
        <v>838</v>
      </c>
      <c r="AE781" s="7" t="s">
        <v>836</v>
      </c>
    </row>
    <row r="782" customFormat="false" ht="12.75" hidden="false" customHeight="true" outlineLevel="0" collapsed="false">
      <c r="L782" s="7" t="n">
        <v>1004</v>
      </c>
      <c r="M782" s="7" t="s">
        <v>841</v>
      </c>
      <c r="N782" s="7" t="s">
        <v>832</v>
      </c>
      <c r="O782" s="7" t="s">
        <v>833</v>
      </c>
      <c r="P782" s="7" t="n">
        <v>230</v>
      </c>
      <c r="Q782" s="93" t="n">
        <f aca="false">P782/100</f>
        <v>2.3</v>
      </c>
      <c r="R782" s="7" t="n">
        <v>1</v>
      </c>
      <c r="S782" s="7" t="n">
        <v>0</v>
      </c>
      <c r="T782" s="7" t="n">
        <v>0</v>
      </c>
      <c r="U782" s="7" t="n">
        <v>0</v>
      </c>
      <c r="V782" s="7" t="n">
        <v>0</v>
      </c>
      <c r="W782" s="7" t="n">
        <v>0</v>
      </c>
      <c r="X782" s="7" t="n">
        <v>1</v>
      </c>
      <c r="Y782" s="7" t="s">
        <v>834</v>
      </c>
      <c r="Z782" s="7" t="s">
        <v>835</v>
      </c>
      <c r="AA782" s="7" t="s">
        <v>836</v>
      </c>
      <c r="AB782" s="7" t="s">
        <v>837</v>
      </c>
      <c r="AC782" s="7" t="n">
        <v>0</v>
      </c>
      <c r="AD782" s="7" t="s">
        <v>838</v>
      </c>
      <c r="AE782" s="7" t="s">
        <v>836</v>
      </c>
    </row>
    <row r="783" customFormat="false" ht="12.75" hidden="false" customHeight="true" outlineLevel="0" collapsed="false">
      <c r="L783" s="7" t="n">
        <v>1005</v>
      </c>
      <c r="M783" s="7" t="s">
        <v>843</v>
      </c>
      <c r="N783" s="7" t="s">
        <v>832</v>
      </c>
      <c r="O783" s="7" t="s">
        <v>833</v>
      </c>
      <c r="P783" s="7" t="n">
        <v>190</v>
      </c>
      <c r="Q783" s="93" t="n">
        <f aca="false">P783/100</f>
        <v>1.9</v>
      </c>
      <c r="R783" s="7" t="n">
        <v>1</v>
      </c>
      <c r="S783" s="7" t="n">
        <v>0</v>
      </c>
      <c r="T783" s="7" t="n">
        <v>0</v>
      </c>
      <c r="U783" s="7" t="n">
        <v>0</v>
      </c>
      <c r="V783" s="7" t="n">
        <v>0</v>
      </c>
      <c r="W783" s="7" t="n">
        <v>0</v>
      </c>
      <c r="X783" s="7" t="n">
        <v>1</v>
      </c>
      <c r="Y783" s="7" t="s">
        <v>834</v>
      </c>
      <c r="Z783" s="7" t="s">
        <v>835</v>
      </c>
      <c r="AA783" s="7" t="s">
        <v>836</v>
      </c>
      <c r="AB783" s="7" t="s">
        <v>837</v>
      </c>
      <c r="AC783" s="7" t="n">
        <v>0</v>
      </c>
      <c r="AD783" s="7" t="s">
        <v>838</v>
      </c>
      <c r="AE783" s="7" t="s">
        <v>836</v>
      </c>
    </row>
    <row r="784" customFormat="false" ht="12.75" hidden="false" customHeight="true" outlineLevel="0" collapsed="false">
      <c r="L784" s="7" t="n">
        <v>1006</v>
      </c>
      <c r="M784" s="7" t="s">
        <v>844</v>
      </c>
      <c r="N784" s="7" t="s">
        <v>832</v>
      </c>
      <c r="O784" s="7" t="s">
        <v>833</v>
      </c>
      <c r="P784" s="7" t="n">
        <v>190</v>
      </c>
      <c r="Q784" s="93" t="n">
        <f aca="false">P784/100</f>
        <v>1.9</v>
      </c>
      <c r="R784" s="7" t="n">
        <v>1</v>
      </c>
      <c r="S784" s="7" t="n">
        <v>0</v>
      </c>
      <c r="T784" s="7" t="n">
        <v>0</v>
      </c>
      <c r="U784" s="7" t="n">
        <v>0</v>
      </c>
      <c r="V784" s="7" t="n">
        <v>0</v>
      </c>
      <c r="W784" s="7" t="n">
        <v>0</v>
      </c>
      <c r="X784" s="7" t="n">
        <v>1</v>
      </c>
      <c r="Y784" s="7" t="s">
        <v>834</v>
      </c>
      <c r="Z784" s="7" t="s">
        <v>835</v>
      </c>
      <c r="AA784" s="7" t="s">
        <v>836</v>
      </c>
      <c r="AB784" s="7" t="s">
        <v>837</v>
      </c>
      <c r="AC784" s="7" t="n">
        <v>0</v>
      </c>
      <c r="AD784" s="7" t="s">
        <v>838</v>
      </c>
      <c r="AE784" s="7" t="s">
        <v>836</v>
      </c>
    </row>
    <row r="785" customFormat="false" ht="12.75" hidden="false" customHeight="true" outlineLevel="0" collapsed="false">
      <c r="L785" s="7" t="n">
        <v>1007</v>
      </c>
      <c r="M785" s="7" t="s">
        <v>845</v>
      </c>
      <c r="N785" s="7" t="s">
        <v>832</v>
      </c>
      <c r="O785" s="7" t="s">
        <v>833</v>
      </c>
      <c r="P785" s="7" t="n">
        <v>200</v>
      </c>
      <c r="Q785" s="93" t="n">
        <f aca="false">P785/100</f>
        <v>2</v>
      </c>
      <c r="R785" s="7" t="n">
        <v>1</v>
      </c>
      <c r="S785" s="7" t="n">
        <v>0</v>
      </c>
      <c r="T785" s="7" t="n">
        <v>0</v>
      </c>
      <c r="U785" s="7" t="n">
        <v>0</v>
      </c>
      <c r="V785" s="7" t="n">
        <v>0</v>
      </c>
      <c r="W785" s="7" t="n">
        <v>0</v>
      </c>
      <c r="X785" s="7" t="n">
        <v>1</v>
      </c>
      <c r="Y785" s="7" t="s">
        <v>834</v>
      </c>
      <c r="Z785" s="7" t="s">
        <v>835</v>
      </c>
      <c r="AA785" s="7" t="s">
        <v>836</v>
      </c>
      <c r="AB785" s="7" t="s">
        <v>837</v>
      </c>
      <c r="AC785" s="7" t="n">
        <v>0</v>
      </c>
      <c r="AD785" s="7" t="s">
        <v>838</v>
      </c>
      <c r="AE785" s="7" t="s">
        <v>836</v>
      </c>
    </row>
    <row r="786" customFormat="false" ht="12.75" hidden="false" customHeight="true" outlineLevel="0" collapsed="false">
      <c r="L786" s="7" t="n">
        <v>1008</v>
      </c>
      <c r="M786" s="7" t="s">
        <v>847</v>
      </c>
      <c r="N786" s="7" t="s">
        <v>832</v>
      </c>
      <c r="O786" s="7" t="s">
        <v>833</v>
      </c>
      <c r="P786" s="7" t="n">
        <v>180</v>
      </c>
      <c r="Q786" s="93" t="n">
        <f aca="false">P786/100</f>
        <v>1.8</v>
      </c>
      <c r="R786" s="7" t="n">
        <v>1</v>
      </c>
      <c r="S786" s="7" t="n">
        <v>0</v>
      </c>
      <c r="T786" s="7" t="n">
        <v>0</v>
      </c>
      <c r="U786" s="7" t="n">
        <v>0</v>
      </c>
      <c r="V786" s="7" t="n">
        <v>0</v>
      </c>
      <c r="W786" s="7" t="n">
        <v>0</v>
      </c>
      <c r="X786" s="7" t="n">
        <v>1</v>
      </c>
      <c r="Y786" s="7" t="s">
        <v>834</v>
      </c>
      <c r="Z786" s="7" t="s">
        <v>835</v>
      </c>
      <c r="AA786" s="7" t="s">
        <v>836</v>
      </c>
      <c r="AB786" s="7" t="s">
        <v>837</v>
      </c>
      <c r="AC786" s="7" t="n">
        <v>0</v>
      </c>
      <c r="AD786" s="7" t="s">
        <v>838</v>
      </c>
      <c r="AE786" s="7" t="s">
        <v>836</v>
      </c>
    </row>
    <row r="787" customFormat="false" ht="12.75" hidden="false" customHeight="true" outlineLevel="0" collapsed="false">
      <c r="L787" s="7" t="n">
        <v>1009</v>
      </c>
      <c r="M787" s="7" t="s">
        <v>849</v>
      </c>
      <c r="N787" s="7" t="s">
        <v>832</v>
      </c>
      <c r="O787" s="7" t="s">
        <v>833</v>
      </c>
      <c r="P787" s="7" t="n">
        <v>210</v>
      </c>
      <c r="Q787" s="93" t="n">
        <f aca="false">P787/100</f>
        <v>2.1</v>
      </c>
      <c r="R787" s="7" t="n">
        <v>1</v>
      </c>
      <c r="S787" s="7" t="n">
        <v>0</v>
      </c>
      <c r="T787" s="7" t="n">
        <v>0</v>
      </c>
      <c r="U787" s="7" t="n">
        <v>0</v>
      </c>
      <c r="V787" s="7" t="n">
        <v>0</v>
      </c>
      <c r="W787" s="7" t="n">
        <v>0</v>
      </c>
      <c r="X787" s="7" t="n">
        <v>1</v>
      </c>
      <c r="Y787" s="7" t="s">
        <v>834</v>
      </c>
      <c r="Z787" s="7" t="s">
        <v>835</v>
      </c>
      <c r="AA787" s="7" t="s">
        <v>836</v>
      </c>
      <c r="AB787" s="7" t="s">
        <v>837</v>
      </c>
      <c r="AC787" s="7" t="n">
        <v>0</v>
      </c>
      <c r="AD787" s="7" t="s">
        <v>838</v>
      </c>
      <c r="AE787" s="7" t="s">
        <v>836</v>
      </c>
    </row>
    <row r="788" customFormat="false" ht="12.75" hidden="false" customHeight="true" outlineLevel="0" collapsed="false">
      <c r="L788" s="7" t="n">
        <v>1010</v>
      </c>
      <c r="M788" s="7" t="s">
        <v>851</v>
      </c>
      <c r="N788" s="7" t="s">
        <v>832</v>
      </c>
      <c r="O788" s="7" t="s">
        <v>833</v>
      </c>
      <c r="P788" s="7" t="n">
        <v>210</v>
      </c>
      <c r="Q788" s="93" t="n">
        <f aca="false">P788/100</f>
        <v>2.1</v>
      </c>
      <c r="R788" s="7" t="n">
        <v>1</v>
      </c>
      <c r="S788" s="7" t="n">
        <v>0</v>
      </c>
      <c r="T788" s="7" t="n">
        <v>0</v>
      </c>
      <c r="U788" s="7" t="n">
        <v>0</v>
      </c>
      <c r="V788" s="7" t="n">
        <v>0</v>
      </c>
      <c r="W788" s="7" t="n">
        <v>0</v>
      </c>
      <c r="X788" s="7" t="n">
        <v>1</v>
      </c>
      <c r="Y788" s="7" t="s">
        <v>834</v>
      </c>
      <c r="Z788" s="7" t="s">
        <v>835</v>
      </c>
      <c r="AA788" s="7" t="s">
        <v>836</v>
      </c>
      <c r="AB788" s="7" t="s">
        <v>837</v>
      </c>
      <c r="AC788" s="7" t="n">
        <v>0</v>
      </c>
      <c r="AD788" s="7" t="s">
        <v>838</v>
      </c>
      <c r="AE788" s="7" t="s">
        <v>836</v>
      </c>
    </row>
    <row r="789" customFormat="false" ht="12.75" hidden="false" customHeight="true" outlineLevel="0" collapsed="false">
      <c r="L789" s="7" t="n">
        <v>1011</v>
      </c>
      <c r="M789" s="7" t="s">
        <v>853</v>
      </c>
      <c r="N789" s="7" t="s">
        <v>832</v>
      </c>
      <c r="O789" s="7" t="s">
        <v>833</v>
      </c>
      <c r="P789" s="7" t="n">
        <v>360</v>
      </c>
      <c r="Q789" s="93" t="n">
        <f aca="false">P789/100</f>
        <v>3.6</v>
      </c>
      <c r="R789" s="7" t="n">
        <v>1</v>
      </c>
      <c r="S789" s="7" t="n">
        <v>0</v>
      </c>
      <c r="T789" s="7" t="n">
        <v>0</v>
      </c>
      <c r="U789" s="7" t="n">
        <v>0</v>
      </c>
      <c r="V789" s="7" t="n">
        <v>0</v>
      </c>
      <c r="W789" s="7" t="n">
        <v>0</v>
      </c>
      <c r="X789" s="7" t="n">
        <v>1</v>
      </c>
      <c r="Y789" s="7" t="s">
        <v>834</v>
      </c>
      <c r="Z789" s="7" t="s">
        <v>835</v>
      </c>
      <c r="AA789" s="7" t="s">
        <v>836</v>
      </c>
      <c r="AB789" s="7" t="s">
        <v>837</v>
      </c>
      <c r="AC789" s="7" t="n">
        <v>0</v>
      </c>
      <c r="AD789" s="7" t="s">
        <v>838</v>
      </c>
      <c r="AE789" s="7" t="s">
        <v>836</v>
      </c>
    </row>
    <row r="790" customFormat="false" ht="12.75" hidden="false" customHeight="true" outlineLevel="0" collapsed="false">
      <c r="L790" s="7" t="n">
        <v>1012</v>
      </c>
      <c r="M790" s="7" t="s">
        <v>855</v>
      </c>
      <c r="N790" s="7" t="s">
        <v>832</v>
      </c>
      <c r="O790" s="7" t="s">
        <v>833</v>
      </c>
      <c r="P790" s="7" t="n">
        <v>350</v>
      </c>
      <c r="Q790" s="93" t="n">
        <f aca="false">P790/100</f>
        <v>3.5</v>
      </c>
      <c r="R790" s="7" t="n">
        <v>3</v>
      </c>
      <c r="S790" s="7" t="n">
        <v>0</v>
      </c>
      <c r="T790" s="7" t="n">
        <v>0</v>
      </c>
      <c r="U790" s="7" t="n">
        <v>0</v>
      </c>
      <c r="V790" s="7" t="n">
        <v>0</v>
      </c>
      <c r="W790" s="7" t="n">
        <v>0</v>
      </c>
      <c r="X790" s="7" t="n">
        <v>1</v>
      </c>
      <c r="Y790" s="7" t="s">
        <v>834</v>
      </c>
      <c r="Z790" s="7" t="s">
        <v>835</v>
      </c>
      <c r="AA790" s="7" t="s">
        <v>836</v>
      </c>
      <c r="AB790" s="7" t="s">
        <v>837</v>
      </c>
      <c r="AC790" s="7" t="n">
        <v>0</v>
      </c>
      <c r="AD790" s="7" t="s">
        <v>838</v>
      </c>
      <c r="AE790" s="7" t="s">
        <v>836</v>
      </c>
    </row>
    <row r="791" customFormat="false" ht="12.75" hidden="false" customHeight="true" outlineLevel="0" collapsed="false">
      <c r="L791" s="7" t="n">
        <v>1013</v>
      </c>
      <c r="M791" s="7" t="s">
        <v>857</v>
      </c>
      <c r="N791" s="7" t="s">
        <v>832</v>
      </c>
      <c r="O791" s="7" t="s">
        <v>833</v>
      </c>
      <c r="P791" s="7" t="n">
        <v>510</v>
      </c>
      <c r="Q791" s="93" t="n">
        <f aca="false">P791/100</f>
        <v>5.1</v>
      </c>
      <c r="R791" s="7" t="n">
        <v>3</v>
      </c>
      <c r="S791" s="7" t="n">
        <v>0</v>
      </c>
      <c r="T791" s="7" t="n">
        <v>0</v>
      </c>
      <c r="U791" s="7" t="n">
        <v>0</v>
      </c>
      <c r="V791" s="7" t="n">
        <v>0</v>
      </c>
      <c r="W791" s="7" t="n">
        <v>0</v>
      </c>
      <c r="X791" s="7" t="n">
        <v>1</v>
      </c>
      <c r="Y791" s="7" t="s">
        <v>834</v>
      </c>
      <c r="Z791" s="7" t="s">
        <v>835</v>
      </c>
      <c r="AA791" s="7" t="s">
        <v>836</v>
      </c>
      <c r="AB791" s="7" t="s">
        <v>837</v>
      </c>
      <c r="AC791" s="7" t="n">
        <v>0</v>
      </c>
      <c r="AD791" s="7" t="s">
        <v>838</v>
      </c>
      <c r="AE791" s="7" t="s">
        <v>836</v>
      </c>
    </row>
    <row r="792" customFormat="false" ht="12.75" hidden="false" customHeight="true" outlineLevel="0" collapsed="false">
      <c r="L792" s="7" t="n">
        <v>1014</v>
      </c>
      <c r="M792" s="7" t="s">
        <v>1548</v>
      </c>
      <c r="N792" s="7" t="s">
        <v>832</v>
      </c>
      <c r="O792" s="7" t="s">
        <v>833</v>
      </c>
      <c r="P792" s="7" t="n">
        <v>420</v>
      </c>
      <c r="Q792" s="93" t="n">
        <f aca="false">P792/100</f>
        <v>4.2</v>
      </c>
      <c r="R792" s="7" t="n">
        <v>3</v>
      </c>
      <c r="S792" s="7" t="n">
        <v>0</v>
      </c>
      <c r="T792" s="7" t="n">
        <v>0</v>
      </c>
      <c r="U792" s="7" t="n">
        <v>0</v>
      </c>
      <c r="V792" s="7" t="n">
        <v>0</v>
      </c>
      <c r="W792" s="7" t="n">
        <v>0</v>
      </c>
      <c r="X792" s="7" t="n">
        <v>1</v>
      </c>
      <c r="Y792" s="7" t="s">
        <v>834</v>
      </c>
      <c r="Z792" s="7" t="s">
        <v>835</v>
      </c>
      <c r="AA792" s="7" t="s">
        <v>836</v>
      </c>
      <c r="AB792" s="7" t="s">
        <v>837</v>
      </c>
      <c r="AC792" s="7" t="n">
        <v>0</v>
      </c>
      <c r="AD792" s="7" t="s">
        <v>838</v>
      </c>
      <c r="AE792" s="7" t="s">
        <v>836</v>
      </c>
    </row>
    <row r="793" customFormat="false" ht="12.75" hidden="false" customHeight="true" outlineLevel="0" collapsed="false">
      <c r="L793" s="7" t="n">
        <v>1015</v>
      </c>
      <c r="M793" s="7" t="s">
        <v>861</v>
      </c>
      <c r="N793" s="7" t="s">
        <v>832</v>
      </c>
      <c r="O793" s="7" t="s">
        <v>862</v>
      </c>
      <c r="P793" s="7" t="n">
        <v>500</v>
      </c>
      <c r="Q793" s="93" t="n">
        <f aca="false">P793/100</f>
        <v>5</v>
      </c>
      <c r="R793" s="7" t="n">
        <v>19</v>
      </c>
      <c r="S793" s="7" t="n">
        <v>0</v>
      </c>
      <c r="T793" s="7" t="n">
        <v>0</v>
      </c>
      <c r="U793" s="7" t="n">
        <v>0</v>
      </c>
      <c r="V793" s="7" t="n">
        <v>0</v>
      </c>
      <c r="W793" s="7" t="n">
        <v>0</v>
      </c>
      <c r="X793" s="7" t="n">
        <v>1</v>
      </c>
      <c r="Y793" s="7" t="s">
        <v>834</v>
      </c>
      <c r="Z793" s="7" t="s">
        <v>835</v>
      </c>
      <c r="AA793" s="7" t="s">
        <v>836</v>
      </c>
      <c r="AB793" s="7" t="s">
        <v>837</v>
      </c>
      <c r="AC793" s="7" t="n">
        <v>0</v>
      </c>
      <c r="AD793" s="7" t="s">
        <v>838</v>
      </c>
      <c r="AE793" s="7" t="s">
        <v>836</v>
      </c>
    </row>
    <row r="794" customFormat="false" ht="12.75" hidden="false" customHeight="true" outlineLevel="0" collapsed="false">
      <c r="L794" s="7" t="n">
        <v>1016</v>
      </c>
      <c r="M794" s="7" t="s">
        <v>864</v>
      </c>
      <c r="N794" s="7" t="s">
        <v>832</v>
      </c>
      <c r="O794" s="7" t="s">
        <v>833</v>
      </c>
      <c r="P794" s="7" t="n">
        <v>360</v>
      </c>
      <c r="Q794" s="93" t="n">
        <f aca="false">P794/100</f>
        <v>3.6</v>
      </c>
      <c r="R794" s="7" t="n">
        <v>1</v>
      </c>
      <c r="S794" s="7" t="n">
        <v>0</v>
      </c>
      <c r="T794" s="7" t="n">
        <v>0</v>
      </c>
      <c r="U794" s="7" t="n">
        <v>0</v>
      </c>
      <c r="V794" s="7" t="n">
        <v>0</v>
      </c>
      <c r="W794" s="7" t="n">
        <v>0</v>
      </c>
      <c r="X794" s="7" t="n">
        <v>2</v>
      </c>
      <c r="Y794" s="7" t="s">
        <v>834</v>
      </c>
      <c r="Z794" s="7" t="s">
        <v>835</v>
      </c>
      <c r="AA794" s="7" t="s">
        <v>836</v>
      </c>
      <c r="AB794" s="7" t="s">
        <v>837</v>
      </c>
      <c r="AC794" s="7" t="n">
        <v>0</v>
      </c>
      <c r="AD794" s="7" t="s">
        <v>838</v>
      </c>
      <c r="AE794" s="7" t="s">
        <v>836</v>
      </c>
    </row>
    <row r="795" customFormat="false" ht="12.75" hidden="false" customHeight="true" outlineLevel="0" collapsed="false">
      <c r="L795" s="7" t="n">
        <v>1017</v>
      </c>
      <c r="M795" s="7" t="s">
        <v>866</v>
      </c>
      <c r="N795" s="7" t="s">
        <v>832</v>
      </c>
      <c r="O795" s="7" t="s">
        <v>862</v>
      </c>
      <c r="P795" s="7" t="n">
        <v>1600</v>
      </c>
      <c r="Q795" s="93" t="n">
        <f aca="false">P795/100</f>
        <v>16</v>
      </c>
      <c r="R795" s="7" t="n">
        <v>19</v>
      </c>
      <c r="S795" s="7" t="n">
        <v>0</v>
      </c>
      <c r="T795" s="7" t="n">
        <v>0</v>
      </c>
      <c r="U795" s="7" t="n">
        <v>0</v>
      </c>
      <c r="V795" s="7" t="n">
        <v>0</v>
      </c>
      <c r="W795" s="7" t="n">
        <v>0</v>
      </c>
      <c r="X795" s="7" t="n">
        <v>1</v>
      </c>
      <c r="Y795" s="7" t="s">
        <v>834</v>
      </c>
      <c r="Z795" s="7" t="s">
        <v>835</v>
      </c>
      <c r="AA795" s="7" t="s">
        <v>836</v>
      </c>
      <c r="AB795" s="7" t="s">
        <v>837</v>
      </c>
      <c r="AC795" s="7" t="n">
        <v>0</v>
      </c>
      <c r="AD795" s="7" t="s">
        <v>838</v>
      </c>
      <c r="AE795" s="7" t="s">
        <v>836</v>
      </c>
    </row>
    <row r="796" customFormat="false" ht="12.75" hidden="false" customHeight="true" outlineLevel="0" collapsed="false">
      <c r="L796" s="7" t="n">
        <v>1018</v>
      </c>
      <c r="M796" s="7" t="s">
        <v>868</v>
      </c>
      <c r="N796" s="7" t="s">
        <v>832</v>
      </c>
      <c r="O796" s="7" t="s">
        <v>833</v>
      </c>
      <c r="P796" s="7" t="n">
        <v>180</v>
      </c>
      <c r="Q796" s="93" t="n">
        <f aca="false">P796/100</f>
        <v>1.8</v>
      </c>
      <c r="R796" s="7" t="n">
        <v>1</v>
      </c>
      <c r="S796" s="7" t="n">
        <v>0</v>
      </c>
      <c r="T796" s="7" t="n">
        <v>0</v>
      </c>
      <c r="U796" s="7" t="n">
        <v>0</v>
      </c>
      <c r="V796" s="7" t="n">
        <v>0</v>
      </c>
      <c r="W796" s="7" t="n">
        <v>0</v>
      </c>
      <c r="X796" s="7" t="n">
        <v>2</v>
      </c>
      <c r="Y796" s="7" t="s">
        <v>834</v>
      </c>
      <c r="Z796" s="7" t="s">
        <v>835</v>
      </c>
      <c r="AA796" s="7" t="s">
        <v>836</v>
      </c>
      <c r="AB796" s="7" t="s">
        <v>837</v>
      </c>
      <c r="AC796" s="7" t="n">
        <v>0</v>
      </c>
      <c r="AD796" s="7" t="s">
        <v>838</v>
      </c>
      <c r="AE796" s="7" t="s">
        <v>836</v>
      </c>
    </row>
    <row r="797" customFormat="false" ht="12.75" hidden="false" customHeight="true" outlineLevel="0" collapsed="false">
      <c r="L797" s="7" t="n">
        <v>1019</v>
      </c>
      <c r="M797" s="7" t="s">
        <v>870</v>
      </c>
      <c r="N797" s="7" t="s">
        <v>832</v>
      </c>
      <c r="O797" s="7" t="s">
        <v>833</v>
      </c>
      <c r="P797" s="7" t="n">
        <v>250</v>
      </c>
      <c r="Q797" s="93" t="n">
        <f aca="false">P797/100</f>
        <v>2.5</v>
      </c>
      <c r="R797" s="7" t="n">
        <v>5</v>
      </c>
      <c r="S797" s="7" t="n">
        <v>0</v>
      </c>
      <c r="T797" s="7" t="n">
        <v>0</v>
      </c>
      <c r="U797" s="7" t="n">
        <v>0</v>
      </c>
      <c r="V797" s="7" t="n">
        <v>0</v>
      </c>
      <c r="W797" s="7" t="n">
        <v>0</v>
      </c>
      <c r="X797" s="7" t="n">
        <v>1</v>
      </c>
      <c r="Y797" s="7" t="s">
        <v>834</v>
      </c>
      <c r="Z797" s="7" t="s">
        <v>835</v>
      </c>
      <c r="AA797" s="7" t="s">
        <v>836</v>
      </c>
      <c r="AB797" s="7" t="s">
        <v>837</v>
      </c>
      <c r="AC797" s="7" t="n">
        <v>0</v>
      </c>
      <c r="AD797" s="7" t="s">
        <v>838</v>
      </c>
      <c r="AE797" s="7" t="s">
        <v>836</v>
      </c>
    </row>
    <row r="798" customFormat="false" ht="12.75" hidden="false" customHeight="true" outlineLevel="0" collapsed="false">
      <c r="L798" s="7" t="n">
        <v>1020</v>
      </c>
      <c r="M798" s="7" t="s">
        <v>872</v>
      </c>
      <c r="N798" s="7" t="s">
        <v>832</v>
      </c>
      <c r="O798" s="7" t="s">
        <v>833</v>
      </c>
      <c r="P798" s="7" t="n">
        <v>335</v>
      </c>
      <c r="Q798" s="93" t="n">
        <f aca="false">P798/100</f>
        <v>3.35</v>
      </c>
      <c r="R798" s="7" t="n">
        <v>1</v>
      </c>
      <c r="S798" s="7" t="n">
        <v>0</v>
      </c>
      <c r="T798" s="7" t="n">
        <v>0</v>
      </c>
      <c r="U798" s="7" t="n">
        <v>0</v>
      </c>
      <c r="V798" s="7" t="n">
        <v>0</v>
      </c>
      <c r="W798" s="7" t="n">
        <v>0</v>
      </c>
      <c r="X798" s="7" t="n">
        <v>1</v>
      </c>
      <c r="Y798" s="7" t="s">
        <v>834</v>
      </c>
      <c r="Z798" s="7" t="s">
        <v>835</v>
      </c>
      <c r="AA798" s="7" t="s">
        <v>836</v>
      </c>
      <c r="AB798" s="7" t="s">
        <v>837</v>
      </c>
      <c r="AC798" s="7" t="n">
        <v>0</v>
      </c>
      <c r="AD798" s="7" t="s">
        <v>838</v>
      </c>
      <c r="AE798" s="7" t="s">
        <v>836</v>
      </c>
    </row>
    <row r="799" customFormat="false" ht="12.75" hidden="false" customHeight="true" outlineLevel="0" collapsed="false">
      <c r="L799" s="7" t="n">
        <v>1021</v>
      </c>
      <c r="M799" s="7" t="s">
        <v>874</v>
      </c>
      <c r="N799" s="7" t="s">
        <v>832</v>
      </c>
      <c r="O799" s="7" t="s">
        <v>833</v>
      </c>
      <c r="P799" s="7" t="n">
        <v>350</v>
      </c>
      <c r="Q799" s="93" t="n">
        <f aca="false">P799/100</f>
        <v>3.5</v>
      </c>
      <c r="R799" s="7" t="n">
        <v>7</v>
      </c>
      <c r="S799" s="7" t="n">
        <v>0</v>
      </c>
      <c r="T799" s="7" t="n">
        <v>0</v>
      </c>
      <c r="U799" s="7" t="n">
        <v>0</v>
      </c>
      <c r="V799" s="7" t="n">
        <v>0</v>
      </c>
      <c r="W799" s="7" t="n">
        <v>0</v>
      </c>
      <c r="X799" s="7" t="n">
        <v>1</v>
      </c>
      <c r="Y799" s="7" t="s">
        <v>834</v>
      </c>
      <c r="Z799" s="7" t="s">
        <v>835</v>
      </c>
      <c r="AA799" s="7" t="s">
        <v>836</v>
      </c>
      <c r="AB799" s="7" t="s">
        <v>837</v>
      </c>
      <c r="AC799" s="7" t="n">
        <v>0</v>
      </c>
      <c r="AD799" s="7" t="s">
        <v>838</v>
      </c>
      <c r="AE799" s="7" t="s">
        <v>836</v>
      </c>
    </row>
    <row r="800" customFormat="false" ht="12.75" hidden="false" customHeight="true" outlineLevel="0" collapsed="false">
      <c r="L800" s="7" t="n">
        <v>1022</v>
      </c>
      <c r="M800" s="7" t="s">
        <v>876</v>
      </c>
      <c r="N800" s="7" t="s">
        <v>832</v>
      </c>
      <c r="O800" s="7" t="s">
        <v>833</v>
      </c>
      <c r="P800" s="7" t="n">
        <v>280</v>
      </c>
      <c r="Q800" s="93" t="n">
        <f aca="false">P800/100</f>
        <v>2.8</v>
      </c>
      <c r="R800" s="7" t="n">
        <v>7</v>
      </c>
      <c r="S800" s="7" t="n">
        <v>0</v>
      </c>
      <c r="T800" s="7" t="n">
        <v>0</v>
      </c>
      <c r="U800" s="7" t="n">
        <v>0</v>
      </c>
      <c r="V800" s="7" t="n">
        <v>0</v>
      </c>
      <c r="W800" s="7" t="n">
        <v>0</v>
      </c>
      <c r="X800" s="7" t="n">
        <v>1</v>
      </c>
      <c r="Y800" s="7" t="s">
        <v>834</v>
      </c>
      <c r="Z800" s="7" t="s">
        <v>835</v>
      </c>
      <c r="AA800" s="7" t="s">
        <v>836</v>
      </c>
      <c r="AB800" s="7" t="s">
        <v>837</v>
      </c>
      <c r="AC800" s="7" t="n">
        <v>0</v>
      </c>
      <c r="AD800" s="7" t="s">
        <v>838</v>
      </c>
      <c r="AE800" s="7" t="s">
        <v>836</v>
      </c>
    </row>
    <row r="801" customFormat="false" ht="12.75" hidden="false" customHeight="true" outlineLevel="0" collapsed="false">
      <c r="L801" s="7" t="n">
        <v>1023</v>
      </c>
      <c r="M801" s="7" t="s">
        <v>878</v>
      </c>
      <c r="N801" s="7" t="s">
        <v>832</v>
      </c>
      <c r="O801" s="7" t="s">
        <v>833</v>
      </c>
      <c r="P801" s="7" t="n">
        <v>280</v>
      </c>
      <c r="Q801" s="93" t="n">
        <f aca="false">P801/100</f>
        <v>2.8</v>
      </c>
      <c r="R801" s="7" t="n">
        <v>7</v>
      </c>
      <c r="S801" s="7" t="n">
        <v>0</v>
      </c>
      <c r="T801" s="7" t="n">
        <v>0</v>
      </c>
      <c r="U801" s="7" t="n">
        <v>0</v>
      </c>
      <c r="V801" s="7" t="n">
        <v>0</v>
      </c>
      <c r="W801" s="7" t="n">
        <v>0</v>
      </c>
      <c r="X801" s="7" t="n">
        <v>1</v>
      </c>
      <c r="Y801" s="7" t="s">
        <v>834</v>
      </c>
      <c r="Z801" s="7" t="s">
        <v>835</v>
      </c>
      <c r="AA801" s="7" t="s">
        <v>836</v>
      </c>
      <c r="AB801" s="7" t="s">
        <v>837</v>
      </c>
      <c r="AC801" s="7" t="n">
        <v>0</v>
      </c>
      <c r="AD801" s="7" t="s">
        <v>838</v>
      </c>
      <c r="AE801" s="7" t="s">
        <v>836</v>
      </c>
    </row>
    <row r="802" customFormat="false" ht="12.75" hidden="false" customHeight="true" outlineLevel="0" collapsed="false">
      <c r="L802" s="7" t="n">
        <v>1024</v>
      </c>
      <c r="M802" s="7" t="s">
        <v>1549</v>
      </c>
      <c r="N802" s="7" t="s">
        <v>832</v>
      </c>
      <c r="O802" s="7" t="s">
        <v>833</v>
      </c>
      <c r="P802" s="7" t="n">
        <v>100</v>
      </c>
      <c r="Q802" s="93" t="n">
        <f aca="false">P802/100</f>
        <v>1</v>
      </c>
      <c r="R802" s="7" t="n">
        <v>2</v>
      </c>
      <c r="S802" s="7" t="n">
        <v>0</v>
      </c>
      <c r="T802" s="7" t="n">
        <v>0</v>
      </c>
      <c r="U802" s="7" t="n">
        <v>0</v>
      </c>
      <c r="V802" s="7" t="n">
        <v>0</v>
      </c>
      <c r="W802" s="7" t="n">
        <v>0</v>
      </c>
      <c r="X802" s="7" t="n">
        <v>1</v>
      </c>
      <c r="Y802" s="7" t="s">
        <v>834</v>
      </c>
      <c r="Z802" s="7" t="s">
        <v>835</v>
      </c>
      <c r="AA802" s="7" t="s">
        <v>836</v>
      </c>
      <c r="AB802" s="7" t="s">
        <v>837</v>
      </c>
      <c r="AC802" s="7" t="n">
        <v>0</v>
      </c>
      <c r="AD802" s="7" t="s">
        <v>838</v>
      </c>
      <c r="AE802" s="7" t="s">
        <v>836</v>
      </c>
    </row>
    <row r="803" customFormat="false" ht="12.75" hidden="false" customHeight="true" outlineLevel="0" collapsed="false">
      <c r="L803" s="7" t="n">
        <v>1025</v>
      </c>
      <c r="M803" s="7" t="s">
        <v>882</v>
      </c>
      <c r="N803" s="7" t="s">
        <v>832</v>
      </c>
      <c r="O803" s="7" t="s">
        <v>833</v>
      </c>
      <c r="P803" s="7" t="n">
        <v>60</v>
      </c>
      <c r="Q803" s="93" t="n">
        <f aca="false">P803/100</f>
        <v>0.6</v>
      </c>
      <c r="R803" s="7" t="n">
        <v>2</v>
      </c>
      <c r="S803" s="7" t="n">
        <v>0</v>
      </c>
      <c r="T803" s="7" t="n">
        <v>0</v>
      </c>
      <c r="U803" s="7" t="n">
        <v>0</v>
      </c>
      <c r="V803" s="7" t="n">
        <v>0</v>
      </c>
      <c r="W803" s="7" t="n">
        <v>0</v>
      </c>
      <c r="X803" s="7" t="n">
        <v>1</v>
      </c>
      <c r="Y803" s="7" t="s">
        <v>834</v>
      </c>
      <c r="Z803" s="7" t="s">
        <v>835</v>
      </c>
      <c r="AA803" s="7" t="s">
        <v>836</v>
      </c>
      <c r="AB803" s="7" t="s">
        <v>837</v>
      </c>
      <c r="AC803" s="7" t="n">
        <v>0</v>
      </c>
      <c r="AD803" s="7" t="s">
        <v>838</v>
      </c>
      <c r="AE803" s="7" t="s">
        <v>836</v>
      </c>
    </row>
    <row r="804" customFormat="false" ht="12.75" hidden="false" customHeight="true" outlineLevel="0" collapsed="false">
      <c r="L804" s="7" t="n">
        <v>1026</v>
      </c>
      <c r="M804" s="7" t="s">
        <v>1550</v>
      </c>
      <c r="N804" s="7" t="s">
        <v>832</v>
      </c>
      <c r="O804" s="7" t="s">
        <v>833</v>
      </c>
      <c r="P804" s="7" t="n">
        <v>130</v>
      </c>
      <c r="Q804" s="93" t="n">
        <f aca="false">P804/100</f>
        <v>1.3</v>
      </c>
      <c r="R804" s="7" t="n">
        <v>0</v>
      </c>
      <c r="S804" s="7" t="n">
        <v>0</v>
      </c>
      <c r="T804" s="7" t="n">
        <v>0</v>
      </c>
      <c r="U804" s="7" t="n">
        <v>0</v>
      </c>
      <c r="V804" s="7" t="n">
        <v>0</v>
      </c>
      <c r="W804" s="7" t="n">
        <v>0</v>
      </c>
      <c r="X804" s="7" t="n">
        <v>0</v>
      </c>
      <c r="Y804" s="7" t="s">
        <v>834</v>
      </c>
      <c r="Z804" s="7" t="s">
        <v>835</v>
      </c>
      <c r="AA804" s="7" t="s">
        <v>836</v>
      </c>
      <c r="AB804" s="7" t="s">
        <v>837</v>
      </c>
      <c r="AC804" s="7" t="n">
        <v>0</v>
      </c>
      <c r="AD804" s="7" t="s">
        <v>838</v>
      </c>
      <c r="AE804" s="7" t="s">
        <v>836</v>
      </c>
    </row>
    <row r="805" customFormat="false" ht="12.75" hidden="false" customHeight="true" outlineLevel="0" collapsed="false">
      <c r="L805" s="7" t="n">
        <v>1027</v>
      </c>
      <c r="M805" s="7" t="s">
        <v>885</v>
      </c>
      <c r="N805" s="7" t="s">
        <v>832</v>
      </c>
      <c r="O805" s="7" t="s">
        <v>833</v>
      </c>
      <c r="P805" s="7" t="n">
        <v>35</v>
      </c>
      <c r="Q805" s="93" t="n">
        <f aca="false">P805/100</f>
        <v>0.35</v>
      </c>
      <c r="R805" s="7" t="n">
        <v>2</v>
      </c>
      <c r="S805" s="7" t="n">
        <v>0</v>
      </c>
      <c r="T805" s="7" t="n">
        <v>0</v>
      </c>
      <c r="U805" s="7" t="n">
        <v>0</v>
      </c>
      <c r="V805" s="7" t="n">
        <v>0</v>
      </c>
      <c r="W805" s="7" t="n">
        <v>0</v>
      </c>
      <c r="X805" s="7" t="n">
        <v>1</v>
      </c>
      <c r="Y805" s="7" t="s">
        <v>834</v>
      </c>
      <c r="Z805" s="7" t="s">
        <v>835</v>
      </c>
      <c r="AA805" s="7" t="s">
        <v>836</v>
      </c>
      <c r="AB805" s="7" t="s">
        <v>837</v>
      </c>
      <c r="AC805" s="7" t="n">
        <v>0</v>
      </c>
      <c r="AD805" s="7" t="s">
        <v>838</v>
      </c>
      <c r="AE805" s="7" t="s">
        <v>836</v>
      </c>
    </row>
    <row r="806" customFormat="false" ht="12.75" hidden="false" customHeight="true" outlineLevel="0" collapsed="false">
      <c r="L806" s="7" t="n">
        <v>1028</v>
      </c>
      <c r="M806" s="7" t="s">
        <v>886</v>
      </c>
      <c r="N806" s="7" t="s">
        <v>832</v>
      </c>
      <c r="O806" s="7" t="s">
        <v>862</v>
      </c>
      <c r="P806" s="7" t="n">
        <v>200</v>
      </c>
      <c r="Q806" s="93" t="n">
        <f aca="false">P806/100</f>
        <v>2</v>
      </c>
      <c r="R806" s="7" t="n">
        <v>19</v>
      </c>
      <c r="S806" s="7" t="n">
        <v>0</v>
      </c>
      <c r="T806" s="7" t="n">
        <v>0</v>
      </c>
      <c r="U806" s="7" t="n">
        <v>0</v>
      </c>
      <c r="V806" s="7" t="n">
        <v>0</v>
      </c>
      <c r="W806" s="7" t="n">
        <v>0</v>
      </c>
      <c r="X806" s="7" t="n">
        <v>1</v>
      </c>
      <c r="Y806" s="7" t="s">
        <v>834</v>
      </c>
      <c r="Z806" s="7" t="s">
        <v>835</v>
      </c>
      <c r="AA806" s="7" t="s">
        <v>836</v>
      </c>
      <c r="AB806" s="7" t="s">
        <v>837</v>
      </c>
      <c r="AC806" s="7" t="n">
        <v>0</v>
      </c>
      <c r="AD806" s="7" t="s">
        <v>838</v>
      </c>
      <c r="AE806" s="7" t="s">
        <v>836</v>
      </c>
    </row>
    <row r="807" customFormat="false" ht="12.75" hidden="false" customHeight="true" outlineLevel="0" collapsed="false">
      <c r="L807" s="7" t="n">
        <v>1029</v>
      </c>
      <c r="M807" s="7" t="s">
        <v>887</v>
      </c>
      <c r="N807" s="7" t="s">
        <v>832</v>
      </c>
      <c r="O807" s="7" t="s">
        <v>833</v>
      </c>
      <c r="P807" s="7" t="n">
        <v>530</v>
      </c>
      <c r="Q807" s="93" t="n">
        <f aca="false">P807/100</f>
        <v>5.3</v>
      </c>
      <c r="R807" s="7" t="n">
        <v>5</v>
      </c>
      <c r="S807" s="7" t="n">
        <v>0</v>
      </c>
      <c r="T807" s="7" t="n">
        <v>0</v>
      </c>
      <c r="U807" s="7" t="n">
        <v>0</v>
      </c>
      <c r="V807" s="7" t="n">
        <v>0</v>
      </c>
      <c r="W807" s="7" t="n">
        <v>0</v>
      </c>
      <c r="X807" s="7" t="n">
        <v>1</v>
      </c>
      <c r="Y807" s="7" t="s">
        <v>834</v>
      </c>
      <c r="Z807" s="7" t="s">
        <v>835</v>
      </c>
      <c r="AA807" s="7" t="s">
        <v>836</v>
      </c>
      <c r="AB807" s="7" t="s">
        <v>837</v>
      </c>
      <c r="AC807" s="7" t="n">
        <v>0</v>
      </c>
      <c r="AD807" s="7" t="s">
        <v>838</v>
      </c>
      <c r="AE807" s="7" t="s">
        <v>836</v>
      </c>
    </row>
    <row r="808" customFormat="false" ht="12.75" hidden="false" customHeight="true" outlineLevel="0" collapsed="false">
      <c r="L808" s="7" t="n">
        <v>1030</v>
      </c>
      <c r="M808" s="7" t="s">
        <v>888</v>
      </c>
      <c r="N808" s="7" t="s">
        <v>832</v>
      </c>
      <c r="O808" s="7" t="s">
        <v>833</v>
      </c>
      <c r="P808" s="7" t="n">
        <v>350</v>
      </c>
      <c r="Q808" s="93" t="n">
        <f aca="false">P808/100</f>
        <v>3.5</v>
      </c>
      <c r="R808" s="7" t="n">
        <v>5</v>
      </c>
      <c r="S808" s="7" t="n">
        <v>0</v>
      </c>
      <c r="T808" s="7" t="n">
        <v>0</v>
      </c>
      <c r="U808" s="7" t="n">
        <v>0</v>
      </c>
      <c r="V808" s="7" t="n">
        <v>0</v>
      </c>
      <c r="W808" s="7" t="n">
        <v>0</v>
      </c>
      <c r="X808" s="7" t="n">
        <v>1</v>
      </c>
      <c r="Y808" s="7" t="s">
        <v>834</v>
      </c>
      <c r="Z808" s="7" t="s">
        <v>835</v>
      </c>
      <c r="AA808" s="7" t="s">
        <v>836</v>
      </c>
      <c r="AB808" s="7" t="s">
        <v>837</v>
      </c>
      <c r="AC808" s="7" t="n">
        <v>0</v>
      </c>
      <c r="AD808" s="7" t="s">
        <v>838</v>
      </c>
      <c r="AE808" s="7" t="s">
        <v>836</v>
      </c>
    </row>
    <row r="809" customFormat="false" ht="12.75" hidden="false" customHeight="true" outlineLevel="0" collapsed="false">
      <c r="L809" s="7" t="n">
        <v>1031</v>
      </c>
      <c r="M809" s="7" t="s">
        <v>890</v>
      </c>
      <c r="N809" s="7" t="s">
        <v>832</v>
      </c>
      <c r="O809" s="7" t="s">
        <v>833</v>
      </c>
      <c r="P809" s="7" t="n">
        <v>550</v>
      </c>
      <c r="Q809" s="93" t="n">
        <f aca="false">P809/100</f>
        <v>5.5</v>
      </c>
      <c r="R809" s="7" t="n">
        <v>5</v>
      </c>
      <c r="S809" s="7" t="n">
        <v>0</v>
      </c>
      <c r="T809" s="7" t="n">
        <v>0</v>
      </c>
      <c r="U809" s="7" t="n">
        <v>0</v>
      </c>
      <c r="V809" s="7" t="n">
        <v>0</v>
      </c>
      <c r="W809" s="7" t="n">
        <v>0</v>
      </c>
      <c r="X809" s="7" t="n">
        <v>1</v>
      </c>
      <c r="Y809" s="7" t="s">
        <v>834</v>
      </c>
      <c r="Z809" s="7" t="s">
        <v>835</v>
      </c>
      <c r="AA809" s="7" t="s">
        <v>836</v>
      </c>
      <c r="AB809" s="7" t="s">
        <v>837</v>
      </c>
      <c r="AC809" s="7" t="n">
        <v>0</v>
      </c>
      <c r="AD809" s="7" t="s">
        <v>838</v>
      </c>
      <c r="AE809" s="7" t="s">
        <v>836</v>
      </c>
    </row>
    <row r="810" customFormat="false" ht="12.75" hidden="false" customHeight="true" outlineLevel="0" collapsed="false">
      <c r="L810" s="7" t="n">
        <v>1032</v>
      </c>
      <c r="M810" s="7" t="s">
        <v>892</v>
      </c>
      <c r="N810" s="7" t="s">
        <v>832</v>
      </c>
      <c r="O810" s="7" t="s">
        <v>833</v>
      </c>
      <c r="P810" s="7" t="n">
        <v>380</v>
      </c>
      <c r="Q810" s="93" t="n">
        <f aca="false">P810/100</f>
        <v>3.8</v>
      </c>
      <c r="R810" s="7" t="n">
        <v>5</v>
      </c>
      <c r="S810" s="7" t="n">
        <v>0</v>
      </c>
      <c r="T810" s="7" t="n">
        <v>0</v>
      </c>
      <c r="U810" s="7" t="n">
        <v>0</v>
      </c>
      <c r="V810" s="7" t="n">
        <v>0</v>
      </c>
      <c r="W810" s="7" t="n">
        <v>0</v>
      </c>
      <c r="X810" s="7" t="n">
        <v>2</v>
      </c>
      <c r="Y810" s="7" t="s">
        <v>834</v>
      </c>
      <c r="Z810" s="7" t="s">
        <v>835</v>
      </c>
      <c r="AA810" s="7" t="s">
        <v>836</v>
      </c>
      <c r="AB810" s="7" t="s">
        <v>837</v>
      </c>
      <c r="AC810" s="7" t="n">
        <v>0</v>
      </c>
      <c r="AD810" s="7" t="s">
        <v>838</v>
      </c>
      <c r="AE810" s="7" t="s">
        <v>836</v>
      </c>
    </row>
    <row r="811" customFormat="false" ht="12.75" hidden="false" customHeight="true" outlineLevel="0" collapsed="false">
      <c r="L811" s="7" t="n">
        <v>1033</v>
      </c>
      <c r="M811" s="7" t="s">
        <v>894</v>
      </c>
      <c r="N811" s="7" t="s">
        <v>832</v>
      </c>
      <c r="O811" s="7" t="s">
        <v>833</v>
      </c>
      <c r="P811" s="7" t="n">
        <v>550</v>
      </c>
      <c r="Q811" s="93" t="n">
        <f aca="false">P811/100</f>
        <v>5.5</v>
      </c>
      <c r="R811" s="7" t="n">
        <v>5</v>
      </c>
      <c r="S811" s="7" t="n">
        <v>0</v>
      </c>
      <c r="T811" s="7" t="n">
        <v>0</v>
      </c>
      <c r="U811" s="7" t="n">
        <v>0</v>
      </c>
      <c r="V811" s="7" t="n">
        <v>0</v>
      </c>
      <c r="W811" s="7" t="n">
        <v>0</v>
      </c>
      <c r="X811" s="7" t="n">
        <v>1</v>
      </c>
      <c r="Y811" s="7" t="s">
        <v>834</v>
      </c>
      <c r="Z811" s="7" t="s">
        <v>835</v>
      </c>
      <c r="AA811" s="7" t="s">
        <v>836</v>
      </c>
      <c r="AB811" s="7" t="s">
        <v>837</v>
      </c>
      <c r="AC811" s="7" t="n">
        <v>0</v>
      </c>
      <c r="AD811" s="7" t="s">
        <v>838</v>
      </c>
      <c r="AE811" s="7" t="s">
        <v>836</v>
      </c>
    </row>
    <row r="812" customFormat="false" ht="12.75" hidden="false" customHeight="true" outlineLevel="0" collapsed="false">
      <c r="L812" s="7" t="n">
        <v>1034</v>
      </c>
      <c r="M812" s="7" t="s">
        <v>896</v>
      </c>
      <c r="N812" s="7" t="s">
        <v>832</v>
      </c>
      <c r="O812" s="7" t="s">
        <v>833</v>
      </c>
      <c r="P812" s="7" t="n">
        <v>550</v>
      </c>
      <c r="Q812" s="93" t="n">
        <f aca="false">P812/100</f>
        <v>5.5</v>
      </c>
      <c r="R812" s="7" t="n">
        <v>5</v>
      </c>
      <c r="S812" s="7" t="n">
        <v>0</v>
      </c>
      <c r="T812" s="7" t="n">
        <v>0</v>
      </c>
      <c r="U812" s="7" t="n">
        <v>0</v>
      </c>
      <c r="V812" s="7" t="n">
        <v>0</v>
      </c>
      <c r="W812" s="7" t="n">
        <v>0</v>
      </c>
      <c r="X812" s="7" t="n">
        <v>1</v>
      </c>
      <c r="Y812" s="7" t="s">
        <v>834</v>
      </c>
      <c r="Z812" s="7" t="s">
        <v>835</v>
      </c>
      <c r="AA812" s="7" t="s">
        <v>836</v>
      </c>
      <c r="AB812" s="7" t="s">
        <v>837</v>
      </c>
      <c r="AC812" s="7" t="n">
        <v>0</v>
      </c>
      <c r="AD812" s="7" t="s">
        <v>838</v>
      </c>
      <c r="AE812" s="7" t="s">
        <v>836</v>
      </c>
    </row>
    <row r="813" customFormat="false" ht="12.75" hidden="false" customHeight="true" outlineLevel="0" collapsed="false">
      <c r="L813" s="7" t="n">
        <v>1035</v>
      </c>
      <c r="M813" s="7" t="s">
        <v>898</v>
      </c>
      <c r="N813" s="7" t="s">
        <v>832</v>
      </c>
      <c r="O813" s="7" t="s">
        <v>833</v>
      </c>
      <c r="P813" s="7" t="n">
        <v>430</v>
      </c>
      <c r="Q813" s="93" t="n">
        <f aca="false">P813/100</f>
        <v>4.3</v>
      </c>
      <c r="R813" s="7" t="n">
        <v>15</v>
      </c>
      <c r="S813" s="7" t="n">
        <v>0</v>
      </c>
      <c r="T813" s="7" t="n">
        <v>0</v>
      </c>
      <c r="U813" s="7" t="n">
        <v>0</v>
      </c>
      <c r="V813" s="7" t="n">
        <v>0</v>
      </c>
      <c r="W813" s="7" t="n">
        <v>0</v>
      </c>
      <c r="X813" s="7" t="n">
        <v>1</v>
      </c>
      <c r="Y813" s="7" t="s">
        <v>834</v>
      </c>
      <c r="Z813" s="7" t="s">
        <v>835</v>
      </c>
      <c r="AA813" s="7" t="s">
        <v>836</v>
      </c>
      <c r="AB813" s="7" t="s">
        <v>837</v>
      </c>
      <c r="AC813" s="7" t="n">
        <v>0</v>
      </c>
      <c r="AD813" s="7" t="s">
        <v>838</v>
      </c>
      <c r="AE813" s="7" t="s">
        <v>836</v>
      </c>
    </row>
    <row r="814" customFormat="false" ht="12.75" hidden="false" customHeight="true" outlineLevel="0" collapsed="false">
      <c r="L814" s="7" t="n">
        <v>1036</v>
      </c>
      <c r="M814" s="7" t="s">
        <v>902</v>
      </c>
      <c r="N814" s="7" t="s">
        <v>832</v>
      </c>
      <c r="O814" s="7" t="s">
        <v>862</v>
      </c>
      <c r="P814" s="7" t="n">
        <v>500</v>
      </c>
      <c r="Q814" s="93" t="n">
        <f aca="false">P814/100</f>
        <v>5</v>
      </c>
      <c r="R814" s="7" t="n">
        <v>19</v>
      </c>
      <c r="S814" s="7" t="n">
        <v>0</v>
      </c>
      <c r="T814" s="7" t="n">
        <v>0</v>
      </c>
      <c r="U814" s="7" t="n">
        <v>0</v>
      </c>
      <c r="V814" s="7" t="n">
        <v>0</v>
      </c>
      <c r="W814" s="7" t="n">
        <v>0</v>
      </c>
      <c r="X814" s="7" t="n">
        <v>1</v>
      </c>
      <c r="Y814" s="7" t="s">
        <v>834</v>
      </c>
      <c r="Z814" s="7" t="s">
        <v>835</v>
      </c>
      <c r="AA814" s="7" t="s">
        <v>836</v>
      </c>
      <c r="AB814" s="7" t="s">
        <v>837</v>
      </c>
      <c r="AC814" s="7" t="n">
        <v>0</v>
      </c>
      <c r="AD814" s="7" t="s">
        <v>838</v>
      </c>
      <c r="AE814" s="7" t="s">
        <v>836</v>
      </c>
    </row>
    <row r="815" customFormat="false" ht="12.75" hidden="false" customHeight="true" outlineLevel="0" collapsed="false">
      <c r="L815" s="7" t="n">
        <v>1037</v>
      </c>
      <c r="M815" s="7" t="s">
        <v>903</v>
      </c>
      <c r="N815" s="7" t="s">
        <v>832</v>
      </c>
      <c r="O815" s="7" t="s">
        <v>833</v>
      </c>
      <c r="P815" s="7" t="n">
        <v>490</v>
      </c>
      <c r="Q815" s="93" t="n">
        <f aca="false">P815/100</f>
        <v>4.9</v>
      </c>
      <c r="R815" s="7" t="n">
        <v>15</v>
      </c>
      <c r="S815" s="7" t="n">
        <v>0</v>
      </c>
      <c r="T815" s="7" t="n">
        <v>0</v>
      </c>
      <c r="U815" s="7" t="n">
        <v>0</v>
      </c>
      <c r="V815" s="7" t="n">
        <v>0</v>
      </c>
      <c r="W815" s="7" t="n">
        <v>0</v>
      </c>
      <c r="X815" s="7" t="n">
        <v>1</v>
      </c>
      <c r="Y815" s="7" t="s">
        <v>834</v>
      </c>
      <c r="Z815" s="7" t="s">
        <v>835</v>
      </c>
      <c r="AA815" s="7" t="s">
        <v>836</v>
      </c>
      <c r="AB815" s="7" t="s">
        <v>837</v>
      </c>
      <c r="AC815" s="7" t="n">
        <v>0</v>
      </c>
      <c r="AD815" s="7" t="s">
        <v>838</v>
      </c>
      <c r="AE815" s="7" t="s">
        <v>836</v>
      </c>
    </row>
    <row r="816" customFormat="false" ht="12.75" hidden="false" customHeight="true" outlineLevel="0" collapsed="false">
      <c r="L816" s="7" t="n">
        <v>1038</v>
      </c>
      <c r="M816" s="7" t="s">
        <v>865</v>
      </c>
      <c r="N816" s="7" t="s">
        <v>832</v>
      </c>
      <c r="O816" s="7" t="s">
        <v>833</v>
      </c>
      <c r="P816" s="7" t="n">
        <v>210</v>
      </c>
      <c r="Q816" s="93" t="n">
        <f aca="false">P816/100</f>
        <v>2.1</v>
      </c>
      <c r="R816" s="7" t="n">
        <v>1</v>
      </c>
      <c r="S816" s="7" t="n">
        <v>0</v>
      </c>
      <c r="T816" s="7" t="n">
        <v>0</v>
      </c>
      <c r="U816" s="7" t="n">
        <v>0</v>
      </c>
      <c r="V816" s="7" t="n">
        <v>0</v>
      </c>
      <c r="W816" s="7" t="n">
        <v>0</v>
      </c>
      <c r="X816" s="7" t="n">
        <v>2</v>
      </c>
      <c r="Y816" s="7" t="s">
        <v>834</v>
      </c>
      <c r="Z816" s="7" t="s">
        <v>835</v>
      </c>
      <c r="AA816" s="7" t="s">
        <v>836</v>
      </c>
      <c r="AB816" s="7" t="s">
        <v>837</v>
      </c>
      <c r="AC816" s="7" t="n">
        <v>0</v>
      </c>
      <c r="AD816" s="7" t="s">
        <v>838</v>
      </c>
      <c r="AE816" s="7" t="s">
        <v>836</v>
      </c>
    </row>
    <row r="817" customFormat="false" ht="12.75" hidden="false" customHeight="true" outlineLevel="0" collapsed="false">
      <c r="L817" s="7" t="n">
        <v>1039</v>
      </c>
      <c r="M817" s="7" t="s">
        <v>1551</v>
      </c>
      <c r="N817" s="7" t="s">
        <v>832</v>
      </c>
      <c r="O817" s="7" t="s">
        <v>833</v>
      </c>
      <c r="P817" s="7" t="n">
        <v>580</v>
      </c>
      <c r="Q817" s="93" t="n">
        <f aca="false">P817/100</f>
        <v>5.8</v>
      </c>
      <c r="R817" s="7" t="n">
        <v>15</v>
      </c>
      <c r="S817" s="7" t="n">
        <v>0</v>
      </c>
      <c r="T817" s="7" t="n">
        <v>0</v>
      </c>
      <c r="U817" s="7" t="n">
        <v>0</v>
      </c>
      <c r="V817" s="7" t="n">
        <v>0</v>
      </c>
      <c r="W817" s="7" t="n">
        <v>0</v>
      </c>
      <c r="X817" s="7" t="n">
        <v>1</v>
      </c>
      <c r="Y817" s="7" t="s">
        <v>834</v>
      </c>
      <c r="Z817" s="7" t="s">
        <v>835</v>
      </c>
      <c r="AA817" s="7" t="s">
        <v>836</v>
      </c>
      <c r="AB817" s="7" t="s">
        <v>837</v>
      </c>
      <c r="AC817" s="7" t="n">
        <v>0</v>
      </c>
      <c r="AD817" s="7" t="s">
        <v>838</v>
      </c>
      <c r="AE817" s="7" t="s">
        <v>836</v>
      </c>
    </row>
    <row r="818" customFormat="false" ht="12.75" hidden="false" customHeight="true" outlineLevel="0" collapsed="false">
      <c r="L818" s="7" t="n">
        <v>1040</v>
      </c>
      <c r="M818" s="7" t="s">
        <v>905</v>
      </c>
      <c r="N818" s="7" t="s">
        <v>832</v>
      </c>
      <c r="O818" s="7" t="s">
        <v>833</v>
      </c>
      <c r="P818" s="7" t="n">
        <v>1450</v>
      </c>
      <c r="Q818" s="93" t="n">
        <f aca="false">P818/100</f>
        <v>14.5</v>
      </c>
      <c r="R818" s="7" t="n">
        <v>15</v>
      </c>
      <c r="S818" s="7" t="n">
        <v>0</v>
      </c>
      <c r="T818" s="7" t="n">
        <v>0</v>
      </c>
      <c r="U818" s="7" t="n">
        <v>0</v>
      </c>
      <c r="V818" s="7" t="n">
        <v>0</v>
      </c>
      <c r="W818" s="7" t="n">
        <v>0</v>
      </c>
      <c r="X818" s="7" t="n">
        <v>1</v>
      </c>
      <c r="Y818" s="7" t="s">
        <v>834</v>
      </c>
      <c r="Z818" s="7" t="s">
        <v>835</v>
      </c>
      <c r="AA818" s="7" t="s">
        <v>836</v>
      </c>
      <c r="AB818" s="7" t="s">
        <v>837</v>
      </c>
      <c r="AC818" s="7" t="n">
        <v>0</v>
      </c>
      <c r="AD818" s="7" t="s">
        <v>838</v>
      </c>
      <c r="AE818" s="7" t="s">
        <v>836</v>
      </c>
    </row>
    <row r="819" customFormat="false" ht="12.75" hidden="false" customHeight="true" outlineLevel="0" collapsed="false">
      <c r="L819" s="7" t="n">
        <v>1041</v>
      </c>
      <c r="M819" s="7" t="s">
        <v>907</v>
      </c>
      <c r="N819" s="7" t="s">
        <v>832</v>
      </c>
      <c r="O819" s="7" t="s">
        <v>833</v>
      </c>
      <c r="P819" s="7" t="n">
        <v>1650</v>
      </c>
      <c r="Q819" s="93" t="n">
        <f aca="false">P819/100</f>
        <v>16.5</v>
      </c>
      <c r="R819" s="7" t="n">
        <v>15</v>
      </c>
      <c r="S819" s="7" t="n">
        <v>0</v>
      </c>
      <c r="T819" s="7" t="n">
        <v>0</v>
      </c>
      <c r="U819" s="7" t="n">
        <v>0</v>
      </c>
      <c r="V819" s="7" t="n">
        <v>0</v>
      </c>
      <c r="W819" s="7" t="n">
        <v>0</v>
      </c>
      <c r="X819" s="7" t="n">
        <v>1</v>
      </c>
      <c r="Y819" s="7" t="s">
        <v>834</v>
      </c>
      <c r="Z819" s="7" t="s">
        <v>835</v>
      </c>
      <c r="AA819" s="7" t="s">
        <v>836</v>
      </c>
      <c r="AB819" s="7" t="s">
        <v>837</v>
      </c>
      <c r="AC819" s="7" t="n">
        <v>0</v>
      </c>
      <c r="AD819" s="7" t="s">
        <v>838</v>
      </c>
      <c r="AE819" s="7" t="s">
        <v>836</v>
      </c>
    </row>
    <row r="820" customFormat="false" ht="12.75" hidden="false" customHeight="true" outlineLevel="0" collapsed="false">
      <c r="L820" s="7" t="n">
        <v>1042</v>
      </c>
      <c r="M820" s="7" t="s">
        <v>909</v>
      </c>
      <c r="N820" s="7" t="s">
        <v>832</v>
      </c>
      <c r="O820" s="7" t="s">
        <v>833</v>
      </c>
      <c r="P820" s="7" t="n">
        <v>1950</v>
      </c>
      <c r="Q820" s="93" t="n">
        <f aca="false">P820/100</f>
        <v>19.5</v>
      </c>
      <c r="R820" s="7" t="n">
        <v>15</v>
      </c>
      <c r="S820" s="7" t="n">
        <v>0</v>
      </c>
      <c r="T820" s="7" t="n">
        <v>0</v>
      </c>
      <c r="U820" s="7" t="n">
        <v>0</v>
      </c>
      <c r="V820" s="7" t="n">
        <v>0</v>
      </c>
      <c r="W820" s="7" t="n">
        <v>0</v>
      </c>
      <c r="X820" s="7" t="n">
        <v>1</v>
      </c>
      <c r="Y820" s="7" t="s">
        <v>834</v>
      </c>
      <c r="Z820" s="7" t="s">
        <v>835</v>
      </c>
      <c r="AA820" s="7" t="s">
        <v>836</v>
      </c>
      <c r="AB820" s="7" t="s">
        <v>837</v>
      </c>
      <c r="AC820" s="7" t="n">
        <v>0</v>
      </c>
      <c r="AD820" s="7" t="s">
        <v>838</v>
      </c>
      <c r="AE820" s="7" t="s">
        <v>836</v>
      </c>
    </row>
    <row r="821" customFormat="false" ht="12.75" hidden="false" customHeight="true" outlineLevel="0" collapsed="false">
      <c r="L821" s="7" t="n">
        <v>1043</v>
      </c>
      <c r="M821" s="7" t="s">
        <v>911</v>
      </c>
      <c r="N821" s="7" t="s">
        <v>832</v>
      </c>
      <c r="O821" s="7" t="s">
        <v>833</v>
      </c>
      <c r="P821" s="7" t="n">
        <v>8200</v>
      </c>
      <c r="Q821" s="93" t="n">
        <f aca="false">P821/100</f>
        <v>82</v>
      </c>
      <c r="R821" s="7" t="n">
        <v>15</v>
      </c>
      <c r="S821" s="7" t="n">
        <v>0</v>
      </c>
      <c r="T821" s="7" t="n">
        <v>0</v>
      </c>
      <c r="U821" s="7" t="n">
        <v>0</v>
      </c>
      <c r="V821" s="7" t="n">
        <v>0</v>
      </c>
      <c r="W821" s="7" t="n">
        <v>0</v>
      </c>
      <c r="X821" s="7" t="n">
        <v>1</v>
      </c>
      <c r="Y821" s="7" t="s">
        <v>834</v>
      </c>
      <c r="Z821" s="7" t="s">
        <v>835</v>
      </c>
      <c r="AA821" s="7" t="s">
        <v>836</v>
      </c>
      <c r="AB821" s="7" t="s">
        <v>837</v>
      </c>
      <c r="AC821" s="7" t="n">
        <v>0</v>
      </c>
      <c r="AD821" s="7" t="s">
        <v>838</v>
      </c>
      <c r="AE821" s="7" t="s">
        <v>836</v>
      </c>
    </row>
    <row r="822" customFormat="false" ht="12.75" hidden="false" customHeight="true" outlineLevel="0" collapsed="false">
      <c r="L822" s="7" t="n">
        <v>1044</v>
      </c>
      <c r="M822" s="7" t="s">
        <v>1552</v>
      </c>
      <c r="N822" s="7" t="s">
        <v>832</v>
      </c>
      <c r="O822" s="7" t="s">
        <v>833</v>
      </c>
      <c r="P822" s="7" t="n">
        <v>9200</v>
      </c>
      <c r="Q822" s="93" t="n">
        <f aca="false">P822/100</f>
        <v>92</v>
      </c>
      <c r="R822" s="7" t="n">
        <v>15</v>
      </c>
      <c r="S822" s="7" t="n">
        <v>0</v>
      </c>
      <c r="T822" s="7" t="n">
        <v>0</v>
      </c>
      <c r="U822" s="7" t="n">
        <v>0</v>
      </c>
      <c r="V822" s="7" t="n">
        <v>0</v>
      </c>
      <c r="W822" s="7" t="n">
        <v>0</v>
      </c>
      <c r="X822" s="7" t="n">
        <v>1</v>
      </c>
      <c r="Y822" s="7" t="s">
        <v>834</v>
      </c>
      <c r="Z822" s="7" t="s">
        <v>835</v>
      </c>
      <c r="AA822" s="7" t="s">
        <v>836</v>
      </c>
      <c r="AB822" s="7" t="s">
        <v>837</v>
      </c>
      <c r="AC822" s="7" t="n">
        <v>0</v>
      </c>
      <c r="AD822" s="7" t="s">
        <v>838</v>
      </c>
      <c r="AE822" s="7" t="s">
        <v>836</v>
      </c>
    </row>
    <row r="823" customFormat="false" ht="12.75" hidden="false" customHeight="true" outlineLevel="0" collapsed="false">
      <c r="L823" s="7" t="n">
        <v>1045</v>
      </c>
      <c r="M823" s="7" t="s">
        <v>914</v>
      </c>
      <c r="N823" s="7" t="s">
        <v>832</v>
      </c>
      <c r="O823" s="7" t="s">
        <v>833</v>
      </c>
      <c r="P823" s="7" t="n">
        <v>11200</v>
      </c>
      <c r="Q823" s="93" t="n">
        <f aca="false">P823/100</f>
        <v>112</v>
      </c>
      <c r="R823" s="7" t="n">
        <v>15</v>
      </c>
      <c r="S823" s="7" t="n">
        <v>0</v>
      </c>
      <c r="T823" s="7" t="n">
        <v>0</v>
      </c>
      <c r="U823" s="7" t="n">
        <v>0</v>
      </c>
      <c r="V823" s="7" t="n">
        <v>0</v>
      </c>
      <c r="W823" s="7" t="n">
        <v>0</v>
      </c>
      <c r="X823" s="7" t="n">
        <v>1</v>
      </c>
      <c r="Y823" s="7" t="s">
        <v>834</v>
      </c>
      <c r="Z823" s="7" t="s">
        <v>835</v>
      </c>
      <c r="AA823" s="7" t="s">
        <v>836</v>
      </c>
      <c r="AB823" s="7" t="s">
        <v>837</v>
      </c>
      <c r="AC823" s="7" t="n">
        <v>0</v>
      </c>
      <c r="AD823" s="7" t="s">
        <v>838</v>
      </c>
      <c r="AE823" s="7" t="s">
        <v>836</v>
      </c>
    </row>
    <row r="824" customFormat="false" ht="12.75" hidden="false" customHeight="true" outlineLevel="0" collapsed="false">
      <c r="L824" s="7" t="n">
        <v>1046</v>
      </c>
      <c r="M824" s="7" t="s">
        <v>916</v>
      </c>
      <c r="N824" s="7" t="s">
        <v>832</v>
      </c>
      <c r="O824" s="7" t="s">
        <v>862</v>
      </c>
      <c r="P824" s="7" t="n">
        <v>980</v>
      </c>
      <c r="Q824" s="93" t="n">
        <f aca="false">P824/100</f>
        <v>9.8</v>
      </c>
      <c r="R824" s="7" t="n">
        <v>15</v>
      </c>
      <c r="S824" s="7" t="n">
        <v>0</v>
      </c>
      <c r="T824" s="7" t="n">
        <v>0</v>
      </c>
      <c r="U824" s="7" t="n">
        <v>0</v>
      </c>
      <c r="V824" s="7" t="n">
        <v>0</v>
      </c>
      <c r="W824" s="7" t="n">
        <v>0</v>
      </c>
      <c r="X824" s="7" t="n">
        <v>1</v>
      </c>
      <c r="Y824" s="7" t="s">
        <v>834</v>
      </c>
      <c r="Z824" s="7" t="s">
        <v>835</v>
      </c>
      <c r="AA824" s="7" t="s">
        <v>836</v>
      </c>
      <c r="AB824" s="7" t="s">
        <v>837</v>
      </c>
      <c r="AC824" s="7" t="n">
        <v>0</v>
      </c>
      <c r="AD824" s="7" t="s">
        <v>838</v>
      </c>
      <c r="AE824" s="7" t="s">
        <v>836</v>
      </c>
    </row>
    <row r="825" customFormat="false" ht="12.75" hidden="false" customHeight="true" outlineLevel="0" collapsed="false">
      <c r="L825" s="7" t="n">
        <v>1047</v>
      </c>
      <c r="M825" s="7" t="s">
        <v>918</v>
      </c>
      <c r="N825" s="7" t="s">
        <v>832</v>
      </c>
      <c r="O825" s="7" t="s">
        <v>862</v>
      </c>
      <c r="P825" s="7" t="n">
        <v>5800</v>
      </c>
      <c r="Q825" s="93" t="n">
        <f aca="false">P825/100</f>
        <v>58</v>
      </c>
      <c r="R825" s="7" t="n">
        <v>15</v>
      </c>
      <c r="S825" s="7" t="n">
        <v>0</v>
      </c>
      <c r="T825" s="7" t="n">
        <v>0</v>
      </c>
      <c r="U825" s="7" t="n">
        <v>0</v>
      </c>
      <c r="V825" s="7" t="n">
        <v>0</v>
      </c>
      <c r="W825" s="7" t="n">
        <v>0</v>
      </c>
      <c r="X825" s="7" t="n">
        <v>1</v>
      </c>
      <c r="Y825" s="7" t="s">
        <v>834</v>
      </c>
      <c r="Z825" s="7" t="s">
        <v>835</v>
      </c>
      <c r="AA825" s="7" t="s">
        <v>836</v>
      </c>
      <c r="AB825" s="7" t="s">
        <v>837</v>
      </c>
      <c r="AC825" s="7" t="n">
        <v>0</v>
      </c>
      <c r="AD825" s="7" t="s">
        <v>838</v>
      </c>
      <c r="AE825" s="7" t="s">
        <v>836</v>
      </c>
    </row>
    <row r="826" customFormat="false" ht="12.75" hidden="false" customHeight="true" outlineLevel="0" collapsed="false">
      <c r="L826" s="7" t="n">
        <v>1048</v>
      </c>
      <c r="M826" s="7" t="s">
        <v>920</v>
      </c>
      <c r="N826" s="7" t="s">
        <v>832</v>
      </c>
      <c r="O826" s="7" t="s">
        <v>862</v>
      </c>
      <c r="P826" s="7" t="n">
        <v>1000</v>
      </c>
      <c r="Q826" s="93" t="n">
        <f aca="false">P826/100</f>
        <v>10</v>
      </c>
      <c r="R826" s="7" t="n">
        <v>19</v>
      </c>
      <c r="S826" s="7" t="n">
        <v>0</v>
      </c>
      <c r="T826" s="7" t="n">
        <v>0</v>
      </c>
      <c r="U826" s="7" t="n">
        <v>0</v>
      </c>
      <c r="V826" s="7" t="n">
        <v>0</v>
      </c>
      <c r="W826" s="7" t="n">
        <v>0</v>
      </c>
      <c r="X826" s="7" t="n">
        <v>1</v>
      </c>
      <c r="Y826" s="7" t="s">
        <v>834</v>
      </c>
      <c r="Z826" s="7" t="s">
        <v>835</v>
      </c>
      <c r="AA826" s="7" t="s">
        <v>836</v>
      </c>
      <c r="AB826" s="7" t="s">
        <v>837</v>
      </c>
      <c r="AC826" s="7" t="n">
        <v>0</v>
      </c>
      <c r="AD826" s="7" t="s">
        <v>838</v>
      </c>
      <c r="AE826" s="7" t="s">
        <v>836</v>
      </c>
    </row>
    <row r="827" customFormat="false" ht="12.75" hidden="false" customHeight="true" outlineLevel="0" collapsed="false">
      <c r="L827" s="7" t="n">
        <v>1049</v>
      </c>
      <c r="M827" s="7" t="s">
        <v>922</v>
      </c>
      <c r="N827" s="7" t="s">
        <v>832</v>
      </c>
      <c r="O827" s="7" t="s">
        <v>833</v>
      </c>
      <c r="P827" s="7" t="n">
        <v>500</v>
      </c>
      <c r="Q827" s="93" t="n">
        <f aca="false">P827/100</f>
        <v>5</v>
      </c>
      <c r="R827" s="7" t="n">
        <v>19</v>
      </c>
      <c r="S827" s="7" t="n">
        <v>0</v>
      </c>
      <c r="T827" s="7" t="n">
        <v>0</v>
      </c>
      <c r="U827" s="7" t="n">
        <v>0</v>
      </c>
      <c r="V827" s="7" t="n">
        <v>0</v>
      </c>
      <c r="W827" s="7" t="n">
        <v>0</v>
      </c>
      <c r="X827" s="7" t="n">
        <v>1</v>
      </c>
      <c r="Y827" s="7" t="s">
        <v>834</v>
      </c>
      <c r="Z827" s="7" t="s">
        <v>835</v>
      </c>
      <c r="AA827" s="7" t="s">
        <v>836</v>
      </c>
      <c r="AB827" s="7" t="s">
        <v>837</v>
      </c>
      <c r="AC827" s="7" t="n">
        <v>0</v>
      </c>
      <c r="AD827" s="7" t="s">
        <v>838</v>
      </c>
      <c r="AE827" s="7" t="s">
        <v>836</v>
      </c>
    </row>
    <row r="828" customFormat="false" ht="12.75" hidden="false" customHeight="true" outlineLevel="0" collapsed="false">
      <c r="L828" s="7" t="n">
        <v>1050</v>
      </c>
      <c r="M828" s="7" t="s">
        <v>923</v>
      </c>
      <c r="N828" s="7" t="s">
        <v>832</v>
      </c>
      <c r="O828" s="7" t="s">
        <v>833</v>
      </c>
      <c r="P828" s="7" t="n">
        <v>250</v>
      </c>
      <c r="Q828" s="93" t="n">
        <f aca="false">P828/100</f>
        <v>2.5</v>
      </c>
      <c r="R828" s="7" t="n">
        <v>13</v>
      </c>
      <c r="S828" s="7" t="n">
        <v>0</v>
      </c>
      <c r="T828" s="7" t="n">
        <v>0</v>
      </c>
      <c r="U828" s="7" t="n">
        <v>0</v>
      </c>
      <c r="V828" s="7" t="n">
        <v>0</v>
      </c>
      <c r="W828" s="7" t="n">
        <v>0</v>
      </c>
      <c r="X828" s="7" t="n">
        <v>3</v>
      </c>
      <c r="Y828" s="7" t="s">
        <v>834</v>
      </c>
      <c r="Z828" s="7" t="s">
        <v>835</v>
      </c>
      <c r="AA828" s="7" t="s">
        <v>836</v>
      </c>
      <c r="AB828" s="7" t="s">
        <v>837</v>
      </c>
      <c r="AC828" s="7" t="n">
        <v>0</v>
      </c>
      <c r="AD828" s="7" t="s">
        <v>838</v>
      </c>
      <c r="AE828" s="7" t="s">
        <v>836</v>
      </c>
    </row>
    <row r="829" customFormat="false" ht="12.75" hidden="false" customHeight="true" outlineLevel="0" collapsed="false">
      <c r="L829" s="7" t="n">
        <v>1051</v>
      </c>
      <c r="M829" s="7" t="s">
        <v>924</v>
      </c>
      <c r="N829" s="7" t="s">
        <v>832</v>
      </c>
      <c r="O829" s="7" t="s">
        <v>833</v>
      </c>
      <c r="P829" s="7" t="n">
        <v>200</v>
      </c>
      <c r="Q829" s="93" t="n">
        <f aca="false">P829/100</f>
        <v>2</v>
      </c>
      <c r="R829" s="7" t="n">
        <v>1</v>
      </c>
      <c r="S829" s="7" t="n">
        <v>0</v>
      </c>
      <c r="T829" s="7" t="n">
        <v>0</v>
      </c>
      <c r="U829" s="7" t="n">
        <v>0</v>
      </c>
      <c r="V829" s="7" t="n">
        <v>0</v>
      </c>
      <c r="W829" s="7" t="n">
        <v>0</v>
      </c>
      <c r="X829" s="7" t="n">
        <v>1</v>
      </c>
      <c r="Y829" s="7" t="s">
        <v>834</v>
      </c>
      <c r="Z829" s="7" t="s">
        <v>835</v>
      </c>
      <c r="AA829" s="7" t="s">
        <v>836</v>
      </c>
      <c r="AB829" s="7" t="s">
        <v>837</v>
      </c>
      <c r="AC829" s="7" t="n">
        <v>0</v>
      </c>
      <c r="AD829" s="7" t="s">
        <v>838</v>
      </c>
      <c r="AE829" s="7" t="s">
        <v>836</v>
      </c>
    </row>
    <row r="830" customFormat="false" ht="12.75" hidden="false" customHeight="true" outlineLevel="0" collapsed="false">
      <c r="L830" s="7" t="n">
        <v>1052</v>
      </c>
      <c r="M830" s="7" t="s">
        <v>925</v>
      </c>
      <c r="N830" s="7" t="s">
        <v>832</v>
      </c>
      <c r="O830" s="7" t="s">
        <v>833</v>
      </c>
      <c r="P830" s="7" t="n">
        <v>200</v>
      </c>
      <c r="Q830" s="93" t="n">
        <f aca="false">P830/100</f>
        <v>2</v>
      </c>
      <c r="R830" s="7" t="n">
        <v>1</v>
      </c>
      <c r="S830" s="7" t="n">
        <v>0</v>
      </c>
      <c r="T830" s="7" t="n">
        <v>0</v>
      </c>
      <c r="U830" s="7" t="n">
        <v>0</v>
      </c>
      <c r="V830" s="7" t="n">
        <v>0</v>
      </c>
      <c r="W830" s="7" t="n">
        <v>0</v>
      </c>
      <c r="X830" s="7" t="n">
        <v>1</v>
      </c>
      <c r="Y830" s="7" t="s">
        <v>834</v>
      </c>
      <c r="Z830" s="7" t="s">
        <v>835</v>
      </c>
      <c r="AA830" s="7" t="s">
        <v>836</v>
      </c>
      <c r="AB830" s="7" t="s">
        <v>837</v>
      </c>
      <c r="AC830" s="7" t="n">
        <v>0</v>
      </c>
      <c r="AD830" s="7" t="s">
        <v>838</v>
      </c>
      <c r="AE830" s="7" t="s">
        <v>836</v>
      </c>
    </row>
    <row r="831" customFormat="false" ht="12.75" hidden="false" customHeight="true" outlineLevel="0" collapsed="false">
      <c r="L831" s="7" t="n">
        <v>1053</v>
      </c>
      <c r="M831" s="7" t="s">
        <v>926</v>
      </c>
      <c r="N831" s="7" t="s">
        <v>832</v>
      </c>
      <c r="O831" s="7" t="s">
        <v>833</v>
      </c>
      <c r="P831" s="7" t="n">
        <v>200</v>
      </c>
      <c r="Q831" s="93" t="n">
        <f aca="false">P831/100</f>
        <v>2</v>
      </c>
      <c r="R831" s="7" t="n">
        <v>1</v>
      </c>
      <c r="S831" s="7" t="n">
        <v>0</v>
      </c>
      <c r="T831" s="7" t="n">
        <v>0</v>
      </c>
      <c r="U831" s="7" t="n">
        <v>0</v>
      </c>
      <c r="V831" s="7" t="n">
        <v>0</v>
      </c>
      <c r="W831" s="7" t="n">
        <v>0</v>
      </c>
      <c r="X831" s="7" t="n">
        <v>1</v>
      </c>
      <c r="Y831" s="7" t="s">
        <v>834</v>
      </c>
      <c r="Z831" s="7" t="s">
        <v>835</v>
      </c>
      <c r="AA831" s="7" t="s">
        <v>836</v>
      </c>
      <c r="AB831" s="7" t="s">
        <v>837</v>
      </c>
      <c r="AC831" s="7" t="n">
        <v>0</v>
      </c>
      <c r="AD831" s="7" t="s">
        <v>838</v>
      </c>
      <c r="AE831" s="7" t="s">
        <v>836</v>
      </c>
    </row>
    <row r="832" customFormat="false" ht="12.75" hidden="false" customHeight="true" outlineLevel="0" collapsed="false">
      <c r="L832" s="7" t="n">
        <v>1054</v>
      </c>
      <c r="M832" s="7" t="s">
        <v>1553</v>
      </c>
      <c r="N832" s="7" t="s">
        <v>832</v>
      </c>
      <c r="O832" s="7" t="s">
        <v>833</v>
      </c>
      <c r="P832" s="7" t="n">
        <v>200</v>
      </c>
      <c r="Q832" s="93" t="n">
        <f aca="false">P832/100</f>
        <v>2</v>
      </c>
      <c r="R832" s="7" t="n">
        <v>1</v>
      </c>
      <c r="S832" s="7" t="n">
        <v>0</v>
      </c>
      <c r="T832" s="7" t="n">
        <v>0</v>
      </c>
      <c r="U832" s="7" t="n">
        <v>0</v>
      </c>
      <c r="V832" s="7" t="n">
        <v>0</v>
      </c>
      <c r="W832" s="7" t="n">
        <v>0</v>
      </c>
      <c r="X832" s="7" t="n">
        <v>1</v>
      </c>
      <c r="Y832" s="7" t="s">
        <v>834</v>
      </c>
      <c r="Z832" s="7" t="s">
        <v>835</v>
      </c>
      <c r="AA832" s="7" t="s">
        <v>836</v>
      </c>
      <c r="AB832" s="7" t="s">
        <v>837</v>
      </c>
      <c r="AC832" s="7" t="n">
        <v>0</v>
      </c>
      <c r="AD832" s="7" t="s">
        <v>838</v>
      </c>
      <c r="AE832" s="7" t="s">
        <v>836</v>
      </c>
    </row>
    <row r="833" customFormat="false" ht="12.75" hidden="false" customHeight="true" outlineLevel="0" collapsed="false">
      <c r="L833" s="7" t="n">
        <v>1055</v>
      </c>
      <c r="M833" s="7" t="s">
        <v>928</v>
      </c>
      <c r="N833" s="7" t="s">
        <v>832</v>
      </c>
      <c r="O833" s="7" t="s">
        <v>833</v>
      </c>
      <c r="P833" s="7" t="n">
        <v>170</v>
      </c>
      <c r="Q833" s="93" t="n">
        <f aca="false">P833/100</f>
        <v>1.7</v>
      </c>
      <c r="R833" s="7" t="n">
        <v>1</v>
      </c>
      <c r="S833" s="7" t="n">
        <v>0</v>
      </c>
      <c r="T833" s="7" t="n">
        <v>0</v>
      </c>
      <c r="U833" s="7" t="n">
        <v>0</v>
      </c>
      <c r="V833" s="7" t="n">
        <v>0</v>
      </c>
      <c r="W833" s="7" t="n">
        <v>0</v>
      </c>
      <c r="X833" s="7" t="n">
        <v>1</v>
      </c>
      <c r="Y833" s="7" t="s">
        <v>834</v>
      </c>
      <c r="Z833" s="7" t="s">
        <v>835</v>
      </c>
      <c r="AA833" s="7" t="s">
        <v>836</v>
      </c>
      <c r="AB833" s="7" t="s">
        <v>837</v>
      </c>
      <c r="AC833" s="7" t="n">
        <v>0</v>
      </c>
      <c r="AD833" s="7" t="s">
        <v>838</v>
      </c>
      <c r="AE833" s="7" t="s">
        <v>836</v>
      </c>
    </row>
    <row r="834" customFormat="false" ht="12.75" hidden="false" customHeight="true" outlineLevel="0" collapsed="false">
      <c r="L834" s="7" t="n">
        <v>1056</v>
      </c>
      <c r="M834" s="7" t="s">
        <v>929</v>
      </c>
      <c r="N834" s="7" t="s">
        <v>832</v>
      </c>
      <c r="O834" s="7" t="s">
        <v>833</v>
      </c>
      <c r="P834" s="7" t="n">
        <v>170</v>
      </c>
      <c r="Q834" s="93" t="n">
        <f aca="false">P834/100</f>
        <v>1.7</v>
      </c>
      <c r="R834" s="7" t="n">
        <v>1</v>
      </c>
      <c r="S834" s="7" t="n">
        <v>0</v>
      </c>
      <c r="T834" s="7" t="n">
        <v>0</v>
      </c>
      <c r="U834" s="7" t="n">
        <v>0</v>
      </c>
      <c r="V834" s="7" t="n">
        <v>0</v>
      </c>
      <c r="W834" s="7" t="n">
        <v>0</v>
      </c>
      <c r="X834" s="7" t="n">
        <v>1</v>
      </c>
      <c r="Y834" s="7" t="s">
        <v>834</v>
      </c>
      <c r="Z834" s="7" t="s">
        <v>835</v>
      </c>
      <c r="AA834" s="7" t="s">
        <v>836</v>
      </c>
      <c r="AB834" s="7" t="s">
        <v>837</v>
      </c>
      <c r="AC834" s="7" t="n">
        <v>0</v>
      </c>
      <c r="AD834" s="7" t="s">
        <v>838</v>
      </c>
      <c r="AE834" s="7" t="s">
        <v>836</v>
      </c>
    </row>
    <row r="835" customFormat="false" ht="12.75" hidden="false" customHeight="true" outlineLevel="0" collapsed="false">
      <c r="L835" s="7" t="n">
        <v>1057</v>
      </c>
      <c r="M835" s="7" t="s">
        <v>930</v>
      </c>
      <c r="N835" s="7" t="s">
        <v>832</v>
      </c>
      <c r="O835" s="7" t="s">
        <v>833</v>
      </c>
      <c r="P835" s="7" t="n">
        <v>180</v>
      </c>
      <c r="Q835" s="93" t="n">
        <f aca="false">P835/100</f>
        <v>1.8</v>
      </c>
      <c r="R835" s="7" t="n">
        <v>1</v>
      </c>
      <c r="S835" s="7" t="n">
        <v>0</v>
      </c>
      <c r="T835" s="7" t="n">
        <v>0</v>
      </c>
      <c r="U835" s="7" t="n">
        <v>0</v>
      </c>
      <c r="V835" s="7" t="n">
        <v>0</v>
      </c>
      <c r="W835" s="7" t="n">
        <v>0</v>
      </c>
      <c r="X835" s="7" t="n">
        <v>1</v>
      </c>
      <c r="Y835" s="7" t="s">
        <v>834</v>
      </c>
      <c r="Z835" s="7" t="s">
        <v>835</v>
      </c>
      <c r="AA835" s="7" t="s">
        <v>836</v>
      </c>
      <c r="AB835" s="7" t="s">
        <v>837</v>
      </c>
      <c r="AC835" s="7" t="n">
        <v>0</v>
      </c>
      <c r="AD835" s="7" t="s">
        <v>838</v>
      </c>
      <c r="AE835" s="7" t="s">
        <v>836</v>
      </c>
    </row>
    <row r="836" customFormat="false" ht="12.75" hidden="false" customHeight="true" outlineLevel="0" collapsed="false">
      <c r="L836" s="7" t="n">
        <v>1058</v>
      </c>
      <c r="M836" s="7" t="s">
        <v>931</v>
      </c>
      <c r="N836" s="7" t="s">
        <v>832</v>
      </c>
      <c r="O836" s="7" t="s">
        <v>833</v>
      </c>
      <c r="P836" s="7" t="n">
        <v>170</v>
      </c>
      <c r="Q836" s="93" t="n">
        <f aca="false">P836/100</f>
        <v>1.7</v>
      </c>
      <c r="R836" s="7" t="n">
        <v>1</v>
      </c>
      <c r="S836" s="7" t="n">
        <v>0</v>
      </c>
      <c r="T836" s="7" t="n">
        <v>0</v>
      </c>
      <c r="U836" s="7" t="n">
        <v>0</v>
      </c>
      <c r="V836" s="7" t="n">
        <v>0</v>
      </c>
      <c r="W836" s="7" t="n">
        <v>0</v>
      </c>
      <c r="X836" s="7" t="n">
        <v>1</v>
      </c>
      <c r="Y836" s="7" t="s">
        <v>834</v>
      </c>
      <c r="Z836" s="7" t="s">
        <v>835</v>
      </c>
      <c r="AA836" s="7" t="s">
        <v>836</v>
      </c>
      <c r="AB836" s="7" t="s">
        <v>837</v>
      </c>
      <c r="AC836" s="7" t="n">
        <v>0</v>
      </c>
      <c r="AD836" s="7" t="s">
        <v>838</v>
      </c>
      <c r="AE836" s="7" t="s">
        <v>836</v>
      </c>
    </row>
    <row r="837" customFormat="false" ht="12.75" hidden="false" customHeight="true" outlineLevel="0" collapsed="false">
      <c r="L837" s="7" t="n">
        <v>1059</v>
      </c>
      <c r="M837" s="7" t="s">
        <v>932</v>
      </c>
      <c r="N837" s="7" t="s">
        <v>832</v>
      </c>
      <c r="O837" s="7" t="s">
        <v>833</v>
      </c>
      <c r="P837" s="7" t="n">
        <v>190</v>
      </c>
      <c r="Q837" s="93" t="n">
        <f aca="false">P837/100</f>
        <v>1.9</v>
      </c>
      <c r="R837" s="7" t="n">
        <v>1</v>
      </c>
      <c r="S837" s="7" t="n">
        <v>0</v>
      </c>
      <c r="T837" s="7" t="n">
        <v>0</v>
      </c>
      <c r="U837" s="7" t="n">
        <v>0</v>
      </c>
      <c r="V837" s="7" t="n">
        <v>0</v>
      </c>
      <c r="W837" s="7" t="n">
        <v>0</v>
      </c>
      <c r="X837" s="7" t="n">
        <v>1</v>
      </c>
      <c r="Y837" s="7" t="s">
        <v>834</v>
      </c>
      <c r="Z837" s="7" t="s">
        <v>835</v>
      </c>
      <c r="AA837" s="7" t="s">
        <v>836</v>
      </c>
      <c r="AB837" s="7" t="s">
        <v>837</v>
      </c>
      <c r="AC837" s="7" t="n">
        <v>0</v>
      </c>
      <c r="AD837" s="7" t="s">
        <v>838</v>
      </c>
      <c r="AE837" s="7" t="s">
        <v>836</v>
      </c>
    </row>
    <row r="838" customFormat="false" ht="12.75" hidden="false" customHeight="true" outlineLevel="0" collapsed="false">
      <c r="L838" s="7" t="n">
        <v>1060</v>
      </c>
      <c r="M838" s="7" t="s">
        <v>933</v>
      </c>
      <c r="N838" s="7" t="s">
        <v>832</v>
      </c>
      <c r="O838" s="7" t="s">
        <v>833</v>
      </c>
      <c r="P838" s="7" t="n">
        <v>200</v>
      </c>
      <c r="Q838" s="93" t="n">
        <f aca="false">P838/100</f>
        <v>2</v>
      </c>
      <c r="R838" s="7" t="n">
        <v>1</v>
      </c>
      <c r="S838" s="7" t="n">
        <v>0</v>
      </c>
      <c r="T838" s="7" t="n">
        <v>0</v>
      </c>
      <c r="U838" s="7" t="n">
        <v>0</v>
      </c>
      <c r="V838" s="7" t="n">
        <v>0</v>
      </c>
      <c r="W838" s="7" t="n">
        <v>0</v>
      </c>
      <c r="X838" s="7" t="n">
        <v>1</v>
      </c>
      <c r="Y838" s="7" t="s">
        <v>834</v>
      </c>
      <c r="Z838" s="7" t="s">
        <v>835</v>
      </c>
      <c r="AA838" s="7" t="s">
        <v>836</v>
      </c>
      <c r="AB838" s="7" t="s">
        <v>837</v>
      </c>
      <c r="AC838" s="7" t="n">
        <v>0</v>
      </c>
      <c r="AD838" s="7" t="s">
        <v>838</v>
      </c>
      <c r="AE838" s="7" t="s">
        <v>836</v>
      </c>
    </row>
    <row r="839" customFormat="false" ht="12.75" hidden="false" customHeight="true" outlineLevel="0" collapsed="false">
      <c r="L839" s="7" t="n">
        <v>1061</v>
      </c>
      <c r="M839" s="7" t="s">
        <v>934</v>
      </c>
      <c r="N839" s="7" t="s">
        <v>832</v>
      </c>
      <c r="O839" s="7" t="s">
        <v>833</v>
      </c>
      <c r="P839" s="7" t="n">
        <v>340</v>
      </c>
      <c r="Q839" s="93" t="n">
        <f aca="false">P839/100</f>
        <v>3.4</v>
      </c>
      <c r="R839" s="7" t="n">
        <v>1</v>
      </c>
      <c r="S839" s="7" t="n">
        <v>0</v>
      </c>
      <c r="T839" s="7" t="n">
        <v>0</v>
      </c>
      <c r="U839" s="7" t="n">
        <v>0</v>
      </c>
      <c r="V839" s="7" t="n">
        <v>0</v>
      </c>
      <c r="W839" s="7" t="n">
        <v>0</v>
      </c>
      <c r="X839" s="7" t="n">
        <v>1</v>
      </c>
      <c r="Y839" s="7" t="s">
        <v>834</v>
      </c>
      <c r="Z839" s="7" t="s">
        <v>835</v>
      </c>
      <c r="AA839" s="7" t="s">
        <v>836</v>
      </c>
      <c r="AB839" s="7" t="s">
        <v>837</v>
      </c>
      <c r="AC839" s="7" t="n">
        <v>0</v>
      </c>
      <c r="AD839" s="7" t="s">
        <v>838</v>
      </c>
      <c r="AE839" s="7" t="s">
        <v>836</v>
      </c>
    </row>
    <row r="840" customFormat="false" ht="12.75" hidden="false" customHeight="true" outlineLevel="0" collapsed="false">
      <c r="L840" s="7" t="n">
        <v>1062</v>
      </c>
      <c r="M840" s="7" t="s">
        <v>935</v>
      </c>
      <c r="N840" s="7" t="s">
        <v>832</v>
      </c>
      <c r="O840" s="7" t="s">
        <v>833</v>
      </c>
      <c r="P840" s="7" t="n">
        <v>330</v>
      </c>
      <c r="Q840" s="93" t="n">
        <f aca="false">P840/100</f>
        <v>3.3</v>
      </c>
      <c r="R840" s="7" t="n">
        <v>3</v>
      </c>
      <c r="S840" s="7" t="n">
        <v>0</v>
      </c>
      <c r="T840" s="7" t="n">
        <v>0</v>
      </c>
      <c r="U840" s="7" t="n">
        <v>0</v>
      </c>
      <c r="V840" s="7" t="n">
        <v>0</v>
      </c>
      <c r="W840" s="7" t="n">
        <v>0</v>
      </c>
      <c r="X840" s="7" t="n">
        <v>1</v>
      </c>
      <c r="Y840" s="7" t="s">
        <v>834</v>
      </c>
      <c r="Z840" s="7" t="s">
        <v>835</v>
      </c>
      <c r="AA840" s="7" t="s">
        <v>836</v>
      </c>
      <c r="AB840" s="7" t="s">
        <v>837</v>
      </c>
      <c r="AC840" s="7" t="n">
        <v>0</v>
      </c>
      <c r="AD840" s="7" t="s">
        <v>838</v>
      </c>
      <c r="AE840" s="7" t="s">
        <v>836</v>
      </c>
    </row>
    <row r="841" customFormat="false" ht="12.75" hidden="false" customHeight="true" outlineLevel="0" collapsed="false">
      <c r="L841" s="7" t="n">
        <v>1063</v>
      </c>
      <c r="M841" s="7" t="s">
        <v>936</v>
      </c>
      <c r="N841" s="7" t="s">
        <v>832</v>
      </c>
      <c r="O841" s="7" t="s">
        <v>833</v>
      </c>
      <c r="P841" s="7" t="n">
        <v>450</v>
      </c>
      <c r="Q841" s="93" t="n">
        <f aca="false">P841/100</f>
        <v>4.5</v>
      </c>
      <c r="R841" s="7" t="n">
        <v>3</v>
      </c>
      <c r="S841" s="7" t="n">
        <v>0</v>
      </c>
      <c r="T841" s="7" t="n">
        <v>0</v>
      </c>
      <c r="U841" s="7" t="n">
        <v>0</v>
      </c>
      <c r="V841" s="7" t="n">
        <v>0</v>
      </c>
      <c r="W841" s="7" t="n">
        <v>0</v>
      </c>
      <c r="X841" s="7" t="n">
        <v>1</v>
      </c>
      <c r="Y841" s="7" t="s">
        <v>834</v>
      </c>
      <c r="Z841" s="7" t="s">
        <v>835</v>
      </c>
      <c r="AA841" s="7" t="s">
        <v>836</v>
      </c>
      <c r="AB841" s="7" t="s">
        <v>837</v>
      </c>
      <c r="AC841" s="7" t="n">
        <v>0</v>
      </c>
      <c r="AD841" s="7" t="s">
        <v>838</v>
      </c>
      <c r="AE841" s="7" t="s">
        <v>836</v>
      </c>
    </row>
    <row r="842" customFormat="false" ht="12.75" hidden="false" customHeight="true" outlineLevel="0" collapsed="false">
      <c r="L842" s="7" t="n">
        <v>1064</v>
      </c>
      <c r="M842" s="7" t="s">
        <v>1554</v>
      </c>
      <c r="N842" s="7" t="s">
        <v>832</v>
      </c>
      <c r="O842" s="7" t="s">
        <v>833</v>
      </c>
      <c r="P842" s="7" t="n">
        <v>360</v>
      </c>
      <c r="Q842" s="93" t="n">
        <f aca="false">P842/100</f>
        <v>3.6</v>
      </c>
      <c r="R842" s="7" t="n">
        <v>3</v>
      </c>
      <c r="S842" s="7" t="n">
        <v>0</v>
      </c>
      <c r="T842" s="7" t="n">
        <v>0</v>
      </c>
      <c r="U842" s="7" t="n">
        <v>0</v>
      </c>
      <c r="V842" s="7" t="n">
        <v>0</v>
      </c>
      <c r="W842" s="7" t="n">
        <v>0</v>
      </c>
      <c r="X842" s="7" t="n">
        <v>1</v>
      </c>
      <c r="Y842" s="7" t="s">
        <v>834</v>
      </c>
      <c r="Z842" s="7" t="s">
        <v>835</v>
      </c>
      <c r="AA842" s="7" t="s">
        <v>836</v>
      </c>
      <c r="AB842" s="7" t="s">
        <v>837</v>
      </c>
      <c r="AC842" s="7" t="n">
        <v>0</v>
      </c>
      <c r="AD842" s="7" t="s">
        <v>838</v>
      </c>
      <c r="AE842" s="7" t="s">
        <v>836</v>
      </c>
    </row>
    <row r="843" customFormat="false" ht="12.75" hidden="false" customHeight="true" outlineLevel="0" collapsed="false">
      <c r="L843" s="7" t="n">
        <v>1065</v>
      </c>
      <c r="M843" s="7" t="s">
        <v>938</v>
      </c>
      <c r="N843" s="7" t="s">
        <v>832</v>
      </c>
      <c r="O843" s="7" t="s">
        <v>833</v>
      </c>
      <c r="P843" s="7" t="n">
        <v>55</v>
      </c>
      <c r="Q843" s="93" t="n">
        <f aca="false">P843/100</f>
        <v>0.55</v>
      </c>
      <c r="R843" s="7" t="n">
        <v>2</v>
      </c>
      <c r="S843" s="7" t="n">
        <v>0</v>
      </c>
      <c r="T843" s="7" t="n">
        <v>0</v>
      </c>
      <c r="U843" s="7" t="n">
        <v>0</v>
      </c>
      <c r="V843" s="7" t="n">
        <v>0</v>
      </c>
      <c r="W843" s="7" t="n">
        <v>0</v>
      </c>
      <c r="X843" s="7" t="n">
        <v>1</v>
      </c>
      <c r="Y843" s="7" t="s">
        <v>834</v>
      </c>
      <c r="Z843" s="7" t="s">
        <v>835</v>
      </c>
      <c r="AA843" s="7" t="s">
        <v>836</v>
      </c>
      <c r="AB843" s="7" t="s">
        <v>837</v>
      </c>
      <c r="AC843" s="7" t="n">
        <v>0</v>
      </c>
      <c r="AD843" s="7" t="s">
        <v>838</v>
      </c>
      <c r="AE843" s="7" t="s">
        <v>836</v>
      </c>
    </row>
    <row r="844" customFormat="false" ht="12.75" hidden="false" customHeight="true" outlineLevel="0" collapsed="false">
      <c r="L844" s="7" t="n">
        <v>1066</v>
      </c>
      <c r="M844" s="7" t="s">
        <v>939</v>
      </c>
      <c r="N844" s="7" t="s">
        <v>832</v>
      </c>
      <c r="O844" s="7" t="s">
        <v>833</v>
      </c>
      <c r="P844" s="7" t="n">
        <v>700</v>
      </c>
      <c r="Q844" s="93" t="n">
        <f aca="false">P844/100</f>
        <v>7</v>
      </c>
      <c r="R844" s="7" t="n">
        <v>44</v>
      </c>
      <c r="S844" s="7" t="n">
        <v>0</v>
      </c>
      <c r="T844" s="7" t="n">
        <v>0</v>
      </c>
      <c r="U844" s="7" t="n">
        <v>0</v>
      </c>
      <c r="V844" s="7" t="n">
        <v>0</v>
      </c>
      <c r="W844" s="7" t="n">
        <v>0</v>
      </c>
      <c r="X844" s="7" t="n">
        <v>3</v>
      </c>
      <c r="Y844" s="7" t="s">
        <v>834</v>
      </c>
      <c r="Z844" s="7" t="s">
        <v>835</v>
      </c>
      <c r="AA844" s="7" t="s">
        <v>836</v>
      </c>
      <c r="AB844" s="7" t="s">
        <v>837</v>
      </c>
      <c r="AC844" s="7" t="n">
        <v>0</v>
      </c>
      <c r="AD844" s="7" t="s">
        <v>838</v>
      </c>
      <c r="AE844" s="7" t="s">
        <v>836</v>
      </c>
    </row>
    <row r="845" customFormat="false" ht="12.75" hidden="false" customHeight="true" outlineLevel="0" collapsed="false">
      <c r="L845" s="7" t="n">
        <v>1067</v>
      </c>
      <c r="M845" s="7" t="s">
        <v>940</v>
      </c>
      <c r="N845" s="7" t="s">
        <v>832</v>
      </c>
      <c r="O845" s="7" t="s">
        <v>833</v>
      </c>
      <c r="P845" s="7" t="n">
        <v>30</v>
      </c>
      <c r="Q845" s="93" t="n">
        <f aca="false">P845/100</f>
        <v>0.3</v>
      </c>
      <c r="R845" s="7" t="n">
        <v>2</v>
      </c>
      <c r="S845" s="7" t="n">
        <v>0</v>
      </c>
      <c r="T845" s="7" t="n">
        <v>0</v>
      </c>
      <c r="U845" s="7" t="n">
        <v>0</v>
      </c>
      <c r="V845" s="7" t="n">
        <v>0</v>
      </c>
      <c r="W845" s="7" t="n">
        <v>0</v>
      </c>
      <c r="X845" s="7" t="n">
        <v>1</v>
      </c>
      <c r="Y845" s="7" t="s">
        <v>834</v>
      </c>
      <c r="Z845" s="7" t="s">
        <v>835</v>
      </c>
      <c r="AA845" s="7" t="s">
        <v>836</v>
      </c>
      <c r="AB845" s="7" t="s">
        <v>837</v>
      </c>
      <c r="AC845" s="7" t="n">
        <v>0</v>
      </c>
      <c r="AD845" s="7" t="s">
        <v>838</v>
      </c>
      <c r="AE845" s="7" t="s">
        <v>836</v>
      </c>
    </row>
    <row r="846" customFormat="false" ht="12.75" hidden="false" customHeight="true" outlineLevel="0" collapsed="false">
      <c r="L846" s="7" t="n">
        <v>1068</v>
      </c>
      <c r="M846" s="7" t="s">
        <v>941</v>
      </c>
      <c r="N846" s="7" t="s">
        <v>832</v>
      </c>
      <c r="O846" s="7" t="s">
        <v>833</v>
      </c>
      <c r="P846" s="7" t="n">
        <v>170</v>
      </c>
      <c r="Q846" s="93" t="n">
        <f aca="false">P846/100</f>
        <v>1.7</v>
      </c>
      <c r="R846" s="7" t="n">
        <v>1</v>
      </c>
      <c r="S846" s="7" t="n">
        <v>0</v>
      </c>
      <c r="T846" s="7" t="n">
        <v>0</v>
      </c>
      <c r="U846" s="7" t="n">
        <v>0</v>
      </c>
      <c r="V846" s="7" t="n">
        <v>0</v>
      </c>
      <c r="W846" s="7" t="n">
        <v>0</v>
      </c>
      <c r="X846" s="7" t="n">
        <v>2</v>
      </c>
      <c r="Y846" s="7" t="s">
        <v>834</v>
      </c>
      <c r="Z846" s="7" t="s">
        <v>835</v>
      </c>
      <c r="AA846" s="7" t="s">
        <v>836</v>
      </c>
      <c r="AB846" s="7" t="s">
        <v>837</v>
      </c>
      <c r="AC846" s="7" t="n">
        <v>0</v>
      </c>
      <c r="AD846" s="7" t="s">
        <v>838</v>
      </c>
      <c r="AE846" s="7" t="s">
        <v>836</v>
      </c>
    </row>
    <row r="847" customFormat="false" ht="12.75" hidden="false" customHeight="true" outlineLevel="0" collapsed="false">
      <c r="L847" s="7" t="n">
        <v>1069</v>
      </c>
      <c r="M847" s="7" t="s">
        <v>942</v>
      </c>
      <c r="N847" s="7" t="s">
        <v>832</v>
      </c>
      <c r="O847" s="7" t="s">
        <v>833</v>
      </c>
      <c r="P847" s="7" t="n">
        <v>340</v>
      </c>
      <c r="Q847" s="93" t="n">
        <f aca="false">P847/100</f>
        <v>3.4</v>
      </c>
      <c r="R847" s="7" t="n">
        <v>1</v>
      </c>
      <c r="S847" s="7" t="n">
        <v>0</v>
      </c>
      <c r="T847" s="7" t="n">
        <v>0</v>
      </c>
      <c r="U847" s="7" t="n">
        <v>0</v>
      </c>
      <c r="V847" s="7" t="n">
        <v>0</v>
      </c>
      <c r="W847" s="7" t="n">
        <v>0</v>
      </c>
      <c r="X847" s="7" t="n">
        <v>2</v>
      </c>
      <c r="Y847" s="7" t="s">
        <v>834</v>
      </c>
      <c r="Z847" s="7" t="s">
        <v>835</v>
      </c>
      <c r="AA847" s="7" t="s">
        <v>836</v>
      </c>
      <c r="AB847" s="7" t="s">
        <v>837</v>
      </c>
      <c r="AC847" s="7" t="n">
        <v>0</v>
      </c>
      <c r="AD847" s="7" t="s">
        <v>838</v>
      </c>
      <c r="AE847" s="7" t="s">
        <v>836</v>
      </c>
    </row>
    <row r="848" customFormat="false" ht="12.75" hidden="false" customHeight="true" outlineLevel="0" collapsed="false">
      <c r="L848" s="7" t="n">
        <v>1070</v>
      </c>
      <c r="M848" s="7" t="s">
        <v>943</v>
      </c>
      <c r="N848" s="7" t="s">
        <v>832</v>
      </c>
      <c r="O848" s="7" t="s">
        <v>833</v>
      </c>
      <c r="P848" s="7" t="n">
        <v>285</v>
      </c>
      <c r="Q848" s="93" t="n">
        <f aca="false">P848/100</f>
        <v>2.85</v>
      </c>
      <c r="R848" s="7" t="n">
        <v>1</v>
      </c>
      <c r="S848" s="7" t="n">
        <v>0</v>
      </c>
      <c r="T848" s="7" t="n">
        <v>0</v>
      </c>
      <c r="U848" s="7" t="n">
        <v>0</v>
      </c>
      <c r="V848" s="7" t="n">
        <v>0</v>
      </c>
      <c r="W848" s="7" t="n">
        <v>0</v>
      </c>
      <c r="X848" s="7" t="n">
        <v>1</v>
      </c>
      <c r="Y848" s="7" t="s">
        <v>834</v>
      </c>
      <c r="Z848" s="7" t="s">
        <v>835</v>
      </c>
      <c r="AA848" s="7" t="s">
        <v>836</v>
      </c>
      <c r="AB848" s="7" t="s">
        <v>837</v>
      </c>
      <c r="AC848" s="7" t="n">
        <v>0</v>
      </c>
      <c r="AD848" s="7" t="s">
        <v>838</v>
      </c>
      <c r="AE848" s="7" t="s">
        <v>836</v>
      </c>
    </row>
    <row r="849" customFormat="false" ht="12.75" hidden="false" customHeight="true" outlineLevel="0" collapsed="false">
      <c r="L849" s="7" t="n">
        <v>1071</v>
      </c>
      <c r="M849" s="7" t="s">
        <v>944</v>
      </c>
      <c r="N849" s="7" t="s">
        <v>832</v>
      </c>
      <c r="O849" s="7" t="s">
        <v>833</v>
      </c>
      <c r="P849" s="7" t="n">
        <v>250</v>
      </c>
      <c r="Q849" s="93" t="n">
        <f aca="false">P849/100</f>
        <v>2.5</v>
      </c>
      <c r="R849" s="7" t="n">
        <v>7</v>
      </c>
      <c r="S849" s="7" t="n">
        <v>0</v>
      </c>
      <c r="T849" s="7" t="n">
        <v>0</v>
      </c>
      <c r="U849" s="7" t="n">
        <v>0</v>
      </c>
      <c r="V849" s="7" t="n">
        <v>0</v>
      </c>
      <c r="W849" s="7" t="n">
        <v>0</v>
      </c>
      <c r="X849" s="7" t="n">
        <v>1</v>
      </c>
      <c r="Y849" s="7" t="s">
        <v>834</v>
      </c>
      <c r="Z849" s="7" t="s">
        <v>835</v>
      </c>
      <c r="AA849" s="7" t="s">
        <v>836</v>
      </c>
      <c r="AB849" s="7" t="s">
        <v>837</v>
      </c>
      <c r="AC849" s="7" t="n">
        <v>0</v>
      </c>
      <c r="AD849" s="7" t="s">
        <v>838</v>
      </c>
      <c r="AE849" s="7" t="s">
        <v>836</v>
      </c>
    </row>
    <row r="850" customFormat="false" ht="12.75" hidden="false" customHeight="true" outlineLevel="0" collapsed="false">
      <c r="L850" s="7" t="n">
        <v>1072</v>
      </c>
      <c r="M850" s="7" t="s">
        <v>945</v>
      </c>
      <c r="N850" s="7" t="s">
        <v>832</v>
      </c>
      <c r="O850" s="7" t="s">
        <v>833</v>
      </c>
      <c r="P850" s="7" t="n">
        <v>200</v>
      </c>
      <c r="Q850" s="93" t="n">
        <f aca="false">P850/100</f>
        <v>2</v>
      </c>
      <c r="R850" s="7" t="n">
        <v>1</v>
      </c>
      <c r="S850" s="7" t="n">
        <v>0</v>
      </c>
      <c r="T850" s="7" t="n">
        <v>0</v>
      </c>
      <c r="U850" s="7" t="n">
        <v>0</v>
      </c>
      <c r="V850" s="7" t="n">
        <v>0</v>
      </c>
      <c r="W850" s="7" t="n">
        <v>0</v>
      </c>
      <c r="X850" s="7" t="n">
        <v>2</v>
      </c>
      <c r="Y850" s="7" t="s">
        <v>834</v>
      </c>
      <c r="Z850" s="7" t="s">
        <v>835</v>
      </c>
      <c r="AA850" s="7" t="s">
        <v>836</v>
      </c>
      <c r="AB850" s="7" t="s">
        <v>837</v>
      </c>
      <c r="AC850" s="7" t="n">
        <v>0</v>
      </c>
      <c r="AD850" s="7" t="s">
        <v>838</v>
      </c>
      <c r="AE850" s="7" t="s">
        <v>836</v>
      </c>
    </row>
    <row r="851" customFormat="false" ht="12.75" hidden="false" customHeight="true" outlineLevel="0" collapsed="false">
      <c r="L851" s="7" t="n">
        <v>1073</v>
      </c>
      <c r="M851" s="7" t="s">
        <v>946</v>
      </c>
      <c r="N851" s="7" t="s">
        <v>832</v>
      </c>
      <c r="O851" s="7" t="s">
        <v>833</v>
      </c>
      <c r="P851" s="7" t="n">
        <v>330</v>
      </c>
      <c r="Q851" s="93" t="n">
        <f aca="false">P851/100</f>
        <v>3.3</v>
      </c>
      <c r="R851" s="7" t="n">
        <v>7</v>
      </c>
      <c r="S851" s="7" t="n">
        <v>0</v>
      </c>
      <c r="T851" s="7" t="n">
        <v>0</v>
      </c>
      <c r="U851" s="7" t="n">
        <v>0</v>
      </c>
      <c r="V851" s="7" t="n">
        <v>0</v>
      </c>
      <c r="W851" s="7" t="n">
        <v>0</v>
      </c>
      <c r="X851" s="7" t="n">
        <v>1</v>
      </c>
      <c r="Y851" s="7" t="s">
        <v>834</v>
      </c>
      <c r="Z851" s="7" t="s">
        <v>835</v>
      </c>
      <c r="AA851" s="7" t="s">
        <v>836</v>
      </c>
      <c r="AB851" s="7" t="s">
        <v>837</v>
      </c>
      <c r="AC851" s="7" t="n">
        <v>0</v>
      </c>
      <c r="AD851" s="7" t="s">
        <v>838</v>
      </c>
      <c r="AE851" s="7" t="s">
        <v>836</v>
      </c>
    </row>
    <row r="852" customFormat="false" ht="12.75" hidden="false" customHeight="true" outlineLevel="0" collapsed="false">
      <c r="L852" s="7" t="n">
        <v>1074</v>
      </c>
      <c r="M852" s="7" t="s">
        <v>1555</v>
      </c>
      <c r="N852" s="7" t="s">
        <v>832</v>
      </c>
      <c r="O852" s="7" t="s">
        <v>833</v>
      </c>
      <c r="P852" s="7" t="n">
        <v>90</v>
      </c>
      <c r="Q852" s="93" t="n">
        <f aca="false">P852/100</f>
        <v>0.9</v>
      </c>
      <c r="R852" s="7" t="n">
        <v>2</v>
      </c>
      <c r="S852" s="7" t="n">
        <v>0</v>
      </c>
      <c r="T852" s="7" t="n">
        <v>0</v>
      </c>
      <c r="U852" s="7" t="n">
        <v>0</v>
      </c>
      <c r="V852" s="7" t="n">
        <v>0</v>
      </c>
      <c r="W852" s="7" t="n">
        <v>0</v>
      </c>
      <c r="X852" s="7" t="n">
        <v>1</v>
      </c>
      <c r="Y852" s="7" t="s">
        <v>834</v>
      </c>
      <c r="Z852" s="7" t="s">
        <v>835</v>
      </c>
      <c r="AA852" s="7" t="s">
        <v>836</v>
      </c>
      <c r="AB852" s="7" t="s">
        <v>837</v>
      </c>
      <c r="AC852" s="7" t="n">
        <v>0</v>
      </c>
      <c r="AD852" s="7" t="s">
        <v>838</v>
      </c>
      <c r="AE852" s="7" t="s">
        <v>836</v>
      </c>
    </row>
    <row r="853" customFormat="false" ht="12.75" hidden="false" customHeight="true" outlineLevel="0" collapsed="false">
      <c r="L853" s="7" t="n">
        <v>1075</v>
      </c>
      <c r="M853" s="7" t="s">
        <v>832</v>
      </c>
      <c r="N853" s="7" t="s">
        <v>832</v>
      </c>
      <c r="O853" s="7" t="s">
        <v>833</v>
      </c>
      <c r="P853" s="7" t="n">
        <v>0</v>
      </c>
      <c r="Q853" s="93" t="n">
        <f aca="false">P853/100</f>
        <v>0</v>
      </c>
      <c r="R853" s="7" t="n">
        <v>0</v>
      </c>
      <c r="S853" s="7" t="n">
        <v>0</v>
      </c>
      <c r="T853" s="7" t="n">
        <v>0</v>
      </c>
      <c r="U853" s="7" t="n">
        <v>0</v>
      </c>
      <c r="V853" s="7" t="n">
        <v>0</v>
      </c>
      <c r="W853" s="7" t="n">
        <v>0</v>
      </c>
      <c r="X853" s="7" t="n">
        <v>0</v>
      </c>
      <c r="Y853" s="7" t="s">
        <v>834</v>
      </c>
      <c r="Z853" s="7" t="s">
        <v>835</v>
      </c>
      <c r="AA853" s="7" t="s">
        <v>836</v>
      </c>
      <c r="AB853" s="7" t="s">
        <v>837</v>
      </c>
      <c r="AC853" s="7" t="n">
        <v>0</v>
      </c>
      <c r="AD853" s="7" t="s">
        <v>838</v>
      </c>
      <c r="AE853" s="7" t="s">
        <v>836</v>
      </c>
    </row>
    <row r="854" customFormat="false" ht="12.75" hidden="false" customHeight="true" outlineLevel="0" collapsed="false">
      <c r="L854" s="7" t="n">
        <v>1076</v>
      </c>
      <c r="M854" s="7" t="s">
        <v>832</v>
      </c>
      <c r="N854" s="7" t="s">
        <v>832</v>
      </c>
      <c r="O854" s="7" t="s">
        <v>833</v>
      </c>
      <c r="P854" s="7" t="n">
        <v>0</v>
      </c>
      <c r="Q854" s="93" t="n">
        <f aca="false">P854/100</f>
        <v>0</v>
      </c>
      <c r="R854" s="7" t="n">
        <v>0</v>
      </c>
      <c r="S854" s="7" t="n">
        <v>0</v>
      </c>
      <c r="T854" s="7" t="n">
        <v>0</v>
      </c>
      <c r="U854" s="7" t="n">
        <v>0</v>
      </c>
      <c r="V854" s="7" t="n">
        <v>0</v>
      </c>
      <c r="W854" s="7" t="n">
        <v>0</v>
      </c>
      <c r="X854" s="7" t="n">
        <v>0</v>
      </c>
      <c r="Y854" s="7" t="s">
        <v>834</v>
      </c>
      <c r="Z854" s="7" t="s">
        <v>835</v>
      </c>
      <c r="AA854" s="7" t="s">
        <v>836</v>
      </c>
      <c r="AB854" s="7" t="s">
        <v>837</v>
      </c>
      <c r="AC854" s="7" t="n">
        <v>0</v>
      </c>
      <c r="AD854" s="7" t="s">
        <v>838</v>
      </c>
      <c r="AE854" s="7" t="s">
        <v>836</v>
      </c>
    </row>
    <row r="855" customFormat="false" ht="12.75" hidden="false" customHeight="true" outlineLevel="0" collapsed="false">
      <c r="L855" s="7" t="n">
        <v>1077</v>
      </c>
      <c r="M855" s="7" t="s">
        <v>832</v>
      </c>
      <c r="N855" s="7" t="s">
        <v>832</v>
      </c>
      <c r="O855" s="7" t="s">
        <v>833</v>
      </c>
      <c r="P855" s="7" t="n">
        <v>0</v>
      </c>
      <c r="Q855" s="93" t="n">
        <f aca="false">P855/100</f>
        <v>0</v>
      </c>
      <c r="R855" s="7" t="n">
        <v>0</v>
      </c>
      <c r="S855" s="7" t="n">
        <v>0</v>
      </c>
      <c r="T855" s="7" t="n">
        <v>0</v>
      </c>
      <c r="U855" s="7" t="n">
        <v>0</v>
      </c>
      <c r="V855" s="7" t="n">
        <v>0</v>
      </c>
      <c r="W855" s="7" t="n">
        <v>0</v>
      </c>
      <c r="X855" s="7" t="n">
        <v>0</v>
      </c>
      <c r="Y855" s="7" t="s">
        <v>834</v>
      </c>
      <c r="Z855" s="7" t="s">
        <v>835</v>
      </c>
      <c r="AA855" s="7" t="s">
        <v>836</v>
      </c>
      <c r="AB855" s="7" t="s">
        <v>837</v>
      </c>
      <c r="AC855" s="7" t="n">
        <v>0</v>
      </c>
      <c r="AD855" s="7" t="s">
        <v>838</v>
      </c>
      <c r="AE855" s="7" t="s">
        <v>836</v>
      </c>
    </row>
    <row r="856" customFormat="false" ht="12.75" hidden="false" customHeight="true" outlineLevel="0" collapsed="false">
      <c r="L856" s="7" t="n">
        <v>1078</v>
      </c>
      <c r="M856" s="7" t="s">
        <v>951</v>
      </c>
      <c r="N856" s="7" t="s">
        <v>832</v>
      </c>
      <c r="O856" s="7" t="s">
        <v>833</v>
      </c>
      <c r="P856" s="7" t="n">
        <v>2900</v>
      </c>
      <c r="Q856" s="93" t="n">
        <f aca="false">P856/100</f>
        <v>29</v>
      </c>
      <c r="R856" s="7" t="n">
        <v>6</v>
      </c>
      <c r="S856" s="7" t="n">
        <v>0</v>
      </c>
      <c r="T856" s="7" t="n">
        <v>0</v>
      </c>
      <c r="U856" s="7" t="n">
        <v>0</v>
      </c>
      <c r="V856" s="7" t="n">
        <v>0</v>
      </c>
      <c r="W856" s="7" t="n">
        <v>0</v>
      </c>
      <c r="X856" s="7" t="n">
        <v>1</v>
      </c>
      <c r="Y856" s="7" t="s">
        <v>834</v>
      </c>
      <c r="Z856" s="7" t="s">
        <v>835</v>
      </c>
      <c r="AA856" s="7" t="s">
        <v>836</v>
      </c>
      <c r="AB856" s="7" t="s">
        <v>837</v>
      </c>
      <c r="AC856" s="7" t="n">
        <v>0</v>
      </c>
      <c r="AD856" s="7" t="s">
        <v>838</v>
      </c>
      <c r="AE856" s="7" t="s">
        <v>836</v>
      </c>
    </row>
    <row r="857" customFormat="false" ht="12.75" hidden="false" customHeight="true" outlineLevel="0" collapsed="false">
      <c r="L857" s="7" t="n">
        <v>1079</v>
      </c>
      <c r="M857" s="7" t="s">
        <v>952</v>
      </c>
      <c r="N857" s="7" t="s">
        <v>832</v>
      </c>
      <c r="O857" s="7" t="s">
        <v>862</v>
      </c>
      <c r="P857" s="7" t="n">
        <v>800</v>
      </c>
      <c r="Q857" s="93" t="n">
        <f aca="false">P857/100</f>
        <v>8</v>
      </c>
      <c r="R857" s="7" t="n">
        <v>19</v>
      </c>
      <c r="S857" s="7" t="n">
        <v>0</v>
      </c>
      <c r="T857" s="7" t="n">
        <v>0</v>
      </c>
      <c r="U857" s="7" t="n">
        <v>0</v>
      </c>
      <c r="V857" s="7" t="n">
        <v>0</v>
      </c>
      <c r="W857" s="7" t="n">
        <v>0</v>
      </c>
      <c r="X857" s="7" t="n">
        <v>1</v>
      </c>
      <c r="Y857" s="7" t="s">
        <v>834</v>
      </c>
      <c r="Z857" s="7" t="s">
        <v>835</v>
      </c>
      <c r="AA857" s="7" t="s">
        <v>836</v>
      </c>
      <c r="AB857" s="7" t="s">
        <v>837</v>
      </c>
      <c r="AC857" s="7" t="n">
        <v>0</v>
      </c>
      <c r="AD857" s="7" t="s">
        <v>838</v>
      </c>
      <c r="AE857" s="7" t="s">
        <v>836</v>
      </c>
    </row>
    <row r="858" customFormat="false" ht="12.75" hidden="false" customHeight="true" outlineLevel="0" collapsed="false">
      <c r="L858" s="7" t="n">
        <v>1080</v>
      </c>
      <c r="M858" s="7" t="s">
        <v>953</v>
      </c>
      <c r="N858" s="7" t="s">
        <v>832</v>
      </c>
      <c r="O858" s="7" t="s">
        <v>833</v>
      </c>
      <c r="P858" s="7" t="n">
        <v>600</v>
      </c>
      <c r="Q858" s="93" t="n">
        <f aca="false">P858/100</f>
        <v>6</v>
      </c>
      <c r="R858" s="7" t="n">
        <v>36</v>
      </c>
      <c r="S858" s="7" t="n">
        <v>0</v>
      </c>
      <c r="T858" s="7" t="n">
        <v>0</v>
      </c>
      <c r="U858" s="7" t="n">
        <v>0</v>
      </c>
      <c r="V858" s="7" t="n">
        <v>0</v>
      </c>
      <c r="W858" s="7" t="n">
        <v>0</v>
      </c>
      <c r="X858" s="7" t="n">
        <v>1</v>
      </c>
      <c r="Y858" s="7" t="s">
        <v>834</v>
      </c>
      <c r="Z858" s="7" t="s">
        <v>835</v>
      </c>
      <c r="AA858" s="7" t="s">
        <v>836</v>
      </c>
      <c r="AB858" s="7" t="s">
        <v>837</v>
      </c>
      <c r="AC858" s="7" t="n">
        <v>0</v>
      </c>
      <c r="AD858" s="7" t="s">
        <v>838</v>
      </c>
      <c r="AE858" s="7" t="s">
        <v>836</v>
      </c>
    </row>
    <row r="859" customFormat="false" ht="12.75" hidden="false" customHeight="true" outlineLevel="0" collapsed="false">
      <c r="L859" s="7" t="n">
        <v>1081</v>
      </c>
      <c r="M859" s="7" t="s">
        <v>954</v>
      </c>
      <c r="N859" s="7" t="s">
        <v>832</v>
      </c>
      <c r="O859" s="7" t="s">
        <v>833</v>
      </c>
      <c r="P859" s="7" t="n">
        <v>650</v>
      </c>
      <c r="Q859" s="93" t="n">
        <f aca="false">P859/100</f>
        <v>6.5</v>
      </c>
      <c r="R859" s="7" t="n">
        <v>36</v>
      </c>
      <c r="S859" s="7" t="n">
        <v>0</v>
      </c>
      <c r="T859" s="7" t="n">
        <v>0</v>
      </c>
      <c r="U859" s="7" t="n">
        <v>0</v>
      </c>
      <c r="V859" s="7" t="n">
        <v>0</v>
      </c>
      <c r="W859" s="7" t="n">
        <v>0</v>
      </c>
      <c r="X859" s="7" t="n">
        <v>1</v>
      </c>
      <c r="Y859" s="7" t="s">
        <v>834</v>
      </c>
      <c r="Z859" s="7" t="s">
        <v>835</v>
      </c>
      <c r="AA859" s="7" t="s">
        <v>836</v>
      </c>
      <c r="AB859" s="7" t="s">
        <v>837</v>
      </c>
      <c r="AC859" s="7" t="n">
        <v>0</v>
      </c>
      <c r="AD859" s="7" t="s">
        <v>838</v>
      </c>
      <c r="AE859" s="7" t="s">
        <v>836</v>
      </c>
    </row>
    <row r="860" customFormat="false" ht="12.75" hidden="false" customHeight="true" outlineLevel="0" collapsed="false">
      <c r="L860" s="7" t="n">
        <v>1082</v>
      </c>
      <c r="M860" s="7" t="s">
        <v>955</v>
      </c>
      <c r="N860" s="7" t="s">
        <v>832</v>
      </c>
      <c r="O860" s="7" t="s">
        <v>833</v>
      </c>
      <c r="P860" s="7" t="n">
        <v>750</v>
      </c>
      <c r="Q860" s="93" t="n">
        <f aca="false">P860/100</f>
        <v>7.5</v>
      </c>
      <c r="R860" s="7" t="n">
        <v>36</v>
      </c>
      <c r="S860" s="7" t="n">
        <v>0</v>
      </c>
      <c r="T860" s="7" t="n">
        <v>0</v>
      </c>
      <c r="U860" s="7" t="n">
        <v>0</v>
      </c>
      <c r="V860" s="7" t="n">
        <v>0</v>
      </c>
      <c r="W860" s="7" t="n">
        <v>0</v>
      </c>
      <c r="X860" s="7" t="n">
        <v>1</v>
      </c>
      <c r="Y860" s="7" t="s">
        <v>834</v>
      </c>
      <c r="Z860" s="7" t="s">
        <v>835</v>
      </c>
      <c r="AA860" s="7" t="s">
        <v>836</v>
      </c>
      <c r="AB860" s="7" t="s">
        <v>837</v>
      </c>
      <c r="AC860" s="7" t="n">
        <v>0</v>
      </c>
      <c r="AD860" s="7" t="s">
        <v>838</v>
      </c>
      <c r="AE860" s="7" t="s">
        <v>836</v>
      </c>
    </row>
    <row r="861" customFormat="false" ht="12.75" hidden="false" customHeight="true" outlineLevel="0" collapsed="false">
      <c r="L861" s="7" t="n">
        <v>1083</v>
      </c>
      <c r="M861" s="7" t="s">
        <v>956</v>
      </c>
      <c r="N861" s="7" t="s">
        <v>832</v>
      </c>
      <c r="O861" s="7" t="s">
        <v>833</v>
      </c>
      <c r="P861" s="7" t="n">
        <v>600</v>
      </c>
      <c r="Q861" s="93" t="n">
        <f aca="false">P861/100</f>
        <v>6</v>
      </c>
      <c r="R861" s="7" t="n">
        <v>36</v>
      </c>
      <c r="S861" s="7" t="n">
        <v>0</v>
      </c>
      <c r="T861" s="7" t="n">
        <v>0</v>
      </c>
      <c r="U861" s="7" t="n">
        <v>0</v>
      </c>
      <c r="V861" s="7" t="n">
        <v>0</v>
      </c>
      <c r="W861" s="7" t="n">
        <v>0</v>
      </c>
      <c r="X861" s="7" t="n">
        <v>1</v>
      </c>
      <c r="Y861" s="7" t="s">
        <v>834</v>
      </c>
      <c r="Z861" s="7" t="s">
        <v>835</v>
      </c>
      <c r="AA861" s="7" t="s">
        <v>836</v>
      </c>
      <c r="AB861" s="7" t="s">
        <v>837</v>
      </c>
      <c r="AC861" s="7" t="n">
        <v>0</v>
      </c>
      <c r="AD861" s="7" t="s">
        <v>838</v>
      </c>
      <c r="AE861" s="7" t="s">
        <v>836</v>
      </c>
    </row>
    <row r="862" customFormat="false" ht="12.75" hidden="false" customHeight="true" outlineLevel="0" collapsed="false">
      <c r="L862" s="7" t="n">
        <v>1084</v>
      </c>
      <c r="M862" s="7" t="s">
        <v>957</v>
      </c>
      <c r="N862" s="7" t="s">
        <v>832</v>
      </c>
      <c r="O862" s="7" t="s">
        <v>833</v>
      </c>
      <c r="P862" s="7" t="n">
        <v>1000</v>
      </c>
      <c r="Q862" s="93" t="n">
        <f aca="false">P862/100</f>
        <v>10</v>
      </c>
      <c r="R862" s="7" t="n">
        <v>16</v>
      </c>
      <c r="S862" s="7" t="n">
        <v>0</v>
      </c>
      <c r="T862" s="7" t="n">
        <v>0</v>
      </c>
      <c r="U862" s="7" t="n">
        <v>0</v>
      </c>
      <c r="V862" s="7" t="n">
        <v>0</v>
      </c>
      <c r="W862" s="7" t="n">
        <v>0</v>
      </c>
      <c r="X862" s="7" t="n">
        <v>3</v>
      </c>
      <c r="Y862" s="7" t="s">
        <v>834</v>
      </c>
      <c r="Z862" s="7" t="s">
        <v>835</v>
      </c>
      <c r="AA862" s="7" t="s">
        <v>836</v>
      </c>
      <c r="AB862" s="7" t="s">
        <v>837</v>
      </c>
      <c r="AC862" s="7" t="n">
        <v>0</v>
      </c>
      <c r="AD862" s="7" t="s">
        <v>838</v>
      </c>
      <c r="AE862" s="7" t="s">
        <v>836</v>
      </c>
    </row>
    <row r="863" customFormat="false" ht="12.75" hidden="false" customHeight="true" outlineLevel="0" collapsed="false">
      <c r="L863" s="7" t="n">
        <v>1085</v>
      </c>
      <c r="M863" s="7" t="s">
        <v>958</v>
      </c>
      <c r="N863" s="7" t="s">
        <v>832</v>
      </c>
      <c r="O863" s="7" t="s">
        <v>833</v>
      </c>
      <c r="P863" s="7" t="n">
        <v>2200</v>
      </c>
      <c r="Q863" s="93" t="n">
        <f aca="false">P863/100</f>
        <v>22</v>
      </c>
      <c r="R863" s="7" t="n">
        <v>16</v>
      </c>
      <c r="S863" s="7" t="n">
        <v>0</v>
      </c>
      <c r="T863" s="7" t="n">
        <v>0</v>
      </c>
      <c r="U863" s="7" t="n">
        <v>0</v>
      </c>
      <c r="V863" s="7" t="n">
        <v>0</v>
      </c>
      <c r="W863" s="7" t="n">
        <v>0</v>
      </c>
      <c r="X863" s="7" t="n">
        <v>3</v>
      </c>
      <c r="Y863" s="7" t="s">
        <v>834</v>
      </c>
      <c r="Z863" s="7" t="s">
        <v>835</v>
      </c>
      <c r="AA863" s="7" t="s">
        <v>836</v>
      </c>
      <c r="AB863" s="7" t="s">
        <v>837</v>
      </c>
      <c r="AC863" s="7" t="n">
        <v>0</v>
      </c>
      <c r="AD863" s="7" t="s">
        <v>838</v>
      </c>
      <c r="AE863" s="7" t="s">
        <v>836</v>
      </c>
    </row>
    <row r="864" customFormat="false" ht="12.75" hidden="false" customHeight="true" outlineLevel="0" collapsed="false">
      <c r="L864" s="7" t="n">
        <v>1086</v>
      </c>
      <c r="M864" s="7" t="s">
        <v>959</v>
      </c>
      <c r="N864" s="7" t="s">
        <v>832</v>
      </c>
      <c r="O864" s="7" t="s">
        <v>833</v>
      </c>
      <c r="P864" s="7" t="n">
        <v>6400</v>
      </c>
      <c r="Q864" s="93" t="n">
        <f aca="false">P864/100</f>
        <v>64</v>
      </c>
      <c r="R864" s="7" t="n">
        <v>16</v>
      </c>
      <c r="S864" s="7" t="n">
        <v>0</v>
      </c>
      <c r="T864" s="7" t="n">
        <v>0</v>
      </c>
      <c r="U864" s="7" t="n">
        <v>0</v>
      </c>
      <c r="V864" s="7" t="n">
        <v>0</v>
      </c>
      <c r="W864" s="7" t="n">
        <v>0</v>
      </c>
      <c r="X864" s="7" t="n">
        <v>3</v>
      </c>
      <c r="Y864" s="7" t="s">
        <v>834</v>
      </c>
      <c r="Z864" s="7" t="s">
        <v>835</v>
      </c>
      <c r="AA864" s="7" t="s">
        <v>836</v>
      </c>
      <c r="AB864" s="7" t="s">
        <v>837</v>
      </c>
      <c r="AC864" s="7" t="n">
        <v>0</v>
      </c>
      <c r="AD864" s="7" t="s">
        <v>838</v>
      </c>
      <c r="AE864" s="7" t="s">
        <v>836</v>
      </c>
    </row>
    <row r="865" customFormat="false" ht="12.75" hidden="false" customHeight="true" outlineLevel="0" collapsed="false">
      <c r="L865" s="7" t="n">
        <v>1087</v>
      </c>
      <c r="M865" s="7" t="s">
        <v>960</v>
      </c>
      <c r="N865" s="7" t="s">
        <v>832</v>
      </c>
      <c r="O865" s="7" t="s">
        <v>833</v>
      </c>
      <c r="P865" s="7" t="n">
        <v>8400</v>
      </c>
      <c r="Q865" s="93" t="n">
        <f aca="false">P865/100</f>
        <v>84</v>
      </c>
      <c r="R865" s="7" t="n">
        <v>16</v>
      </c>
      <c r="S865" s="7" t="n">
        <v>0</v>
      </c>
      <c r="T865" s="7" t="n">
        <v>0</v>
      </c>
      <c r="U865" s="7" t="n">
        <v>0</v>
      </c>
      <c r="V865" s="7" t="n">
        <v>0</v>
      </c>
      <c r="W865" s="7" t="n">
        <v>0</v>
      </c>
      <c r="X865" s="7" t="n">
        <v>3</v>
      </c>
      <c r="Y865" s="7" t="s">
        <v>834</v>
      </c>
      <c r="Z865" s="7" t="s">
        <v>835</v>
      </c>
      <c r="AA865" s="7" t="s">
        <v>836</v>
      </c>
      <c r="AB865" s="7" t="s">
        <v>837</v>
      </c>
      <c r="AC865" s="7" t="n">
        <v>0</v>
      </c>
      <c r="AD865" s="7" t="s">
        <v>838</v>
      </c>
      <c r="AE865" s="7" t="s">
        <v>836</v>
      </c>
    </row>
    <row r="866" customFormat="false" ht="12.75" hidden="false" customHeight="true" outlineLevel="0" collapsed="false">
      <c r="L866" s="7" t="n">
        <v>1088</v>
      </c>
      <c r="M866" s="7" t="s">
        <v>961</v>
      </c>
      <c r="N866" s="7" t="s">
        <v>832</v>
      </c>
      <c r="O866" s="7" t="s">
        <v>833</v>
      </c>
      <c r="P866" s="7" t="n">
        <v>3900</v>
      </c>
      <c r="Q866" s="93" t="n">
        <f aca="false">P866/100</f>
        <v>39</v>
      </c>
      <c r="R866" s="7" t="n">
        <v>16</v>
      </c>
      <c r="S866" s="7" t="n">
        <v>0</v>
      </c>
      <c r="T866" s="7" t="n">
        <v>0</v>
      </c>
      <c r="U866" s="7" t="n">
        <v>0</v>
      </c>
      <c r="V866" s="7" t="n">
        <v>0</v>
      </c>
      <c r="W866" s="7" t="n">
        <v>0</v>
      </c>
      <c r="X866" s="7" t="n">
        <v>3</v>
      </c>
      <c r="Y866" s="7" t="s">
        <v>834</v>
      </c>
      <c r="Z866" s="7" t="s">
        <v>835</v>
      </c>
      <c r="AA866" s="7" t="s">
        <v>836</v>
      </c>
      <c r="AB866" s="7" t="s">
        <v>837</v>
      </c>
      <c r="AC866" s="7" t="n">
        <v>0</v>
      </c>
      <c r="AD866" s="7" t="s">
        <v>838</v>
      </c>
      <c r="AE866" s="7" t="s">
        <v>836</v>
      </c>
    </row>
    <row r="867" customFormat="false" ht="12.75" hidden="false" customHeight="true" outlineLevel="0" collapsed="false">
      <c r="L867" s="7" t="n">
        <v>1089</v>
      </c>
      <c r="M867" s="7" t="s">
        <v>962</v>
      </c>
      <c r="N867" s="7" t="s">
        <v>832</v>
      </c>
      <c r="O867" s="7" t="s">
        <v>833</v>
      </c>
      <c r="P867" s="7" t="n">
        <v>7600</v>
      </c>
      <c r="Q867" s="93" t="n">
        <f aca="false">P867/100</f>
        <v>76</v>
      </c>
      <c r="R867" s="7" t="n">
        <v>16</v>
      </c>
      <c r="S867" s="7" t="n">
        <v>0</v>
      </c>
      <c r="T867" s="7" t="n">
        <v>0</v>
      </c>
      <c r="U867" s="7" t="n">
        <v>0</v>
      </c>
      <c r="V867" s="7" t="n">
        <v>0</v>
      </c>
      <c r="W867" s="7" t="n">
        <v>0</v>
      </c>
      <c r="X867" s="7" t="n">
        <v>3</v>
      </c>
      <c r="Y867" s="7" t="s">
        <v>834</v>
      </c>
      <c r="Z867" s="7" t="s">
        <v>835</v>
      </c>
      <c r="AA867" s="7" t="s">
        <v>836</v>
      </c>
      <c r="AB867" s="7" t="s">
        <v>837</v>
      </c>
      <c r="AC867" s="7" t="n">
        <v>0</v>
      </c>
      <c r="AD867" s="7" t="s">
        <v>838</v>
      </c>
      <c r="AE867" s="7" t="s">
        <v>836</v>
      </c>
    </row>
    <row r="868" customFormat="false" ht="12.75" hidden="false" customHeight="true" outlineLevel="0" collapsed="false">
      <c r="L868" s="7" t="n">
        <v>1090</v>
      </c>
      <c r="M868" s="7" t="s">
        <v>963</v>
      </c>
      <c r="N868" s="7" t="s">
        <v>832</v>
      </c>
      <c r="O868" s="7" t="s">
        <v>833</v>
      </c>
      <c r="P868" s="7" t="n">
        <v>6600</v>
      </c>
      <c r="Q868" s="93" t="n">
        <f aca="false">P868/100</f>
        <v>66</v>
      </c>
      <c r="R868" s="7" t="n">
        <v>16</v>
      </c>
      <c r="S868" s="7" t="n">
        <v>0</v>
      </c>
      <c r="T868" s="7" t="n">
        <v>0</v>
      </c>
      <c r="U868" s="7" t="n">
        <v>0</v>
      </c>
      <c r="V868" s="7" t="n">
        <v>0</v>
      </c>
      <c r="W868" s="7" t="n">
        <v>0</v>
      </c>
      <c r="X868" s="7" t="n">
        <v>3</v>
      </c>
      <c r="Y868" s="7" t="s">
        <v>834</v>
      </c>
      <c r="Z868" s="7" t="s">
        <v>835</v>
      </c>
      <c r="AA868" s="7" t="s">
        <v>836</v>
      </c>
      <c r="AB868" s="7" t="s">
        <v>837</v>
      </c>
      <c r="AC868" s="7" t="n">
        <v>0</v>
      </c>
      <c r="AD868" s="7" t="s">
        <v>838</v>
      </c>
      <c r="AE868" s="7" t="s">
        <v>836</v>
      </c>
    </row>
    <row r="869" customFormat="false" ht="12.75" hidden="false" customHeight="true" outlineLevel="0" collapsed="false">
      <c r="L869" s="7" t="n">
        <v>1091</v>
      </c>
      <c r="M869" s="7" t="s">
        <v>964</v>
      </c>
      <c r="N869" s="7" t="s">
        <v>832</v>
      </c>
      <c r="O869" s="7" t="s">
        <v>833</v>
      </c>
      <c r="P869" s="7" t="n">
        <v>5800</v>
      </c>
      <c r="Q869" s="93" t="n">
        <f aca="false">P869/100</f>
        <v>58</v>
      </c>
      <c r="R869" s="7" t="n">
        <v>16</v>
      </c>
      <c r="S869" s="7" t="n">
        <v>0</v>
      </c>
      <c r="T869" s="7" t="n">
        <v>0</v>
      </c>
      <c r="U869" s="7" t="n">
        <v>0</v>
      </c>
      <c r="V869" s="7" t="n">
        <v>0</v>
      </c>
      <c r="W869" s="7" t="n">
        <v>0</v>
      </c>
      <c r="X869" s="7" t="n">
        <v>3</v>
      </c>
      <c r="Y869" s="7" t="s">
        <v>834</v>
      </c>
      <c r="Z869" s="7" t="s">
        <v>835</v>
      </c>
      <c r="AA869" s="7" t="s">
        <v>836</v>
      </c>
      <c r="AB869" s="7" t="s">
        <v>837</v>
      </c>
      <c r="AC869" s="7" t="n">
        <v>0</v>
      </c>
      <c r="AD869" s="7" t="s">
        <v>838</v>
      </c>
      <c r="AE869" s="7" t="s">
        <v>836</v>
      </c>
    </row>
    <row r="870" customFormat="false" ht="12.75" hidden="false" customHeight="true" outlineLevel="0" collapsed="false">
      <c r="L870" s="7" t="n">
        <v>1092</v>
      </c>
      <c r="M870" s="7" t="s">
        <v>965</v>
      </c>
      <c r="N870" s="7" t="s">
        <v>832</v>
      </c>
      <c r="O870" s="7" t="s">
        <v>833</v>
      </c>
      <c r="P870" s="7" t="n">
        <v>6900</v>
      </c>
      <c r="Q870" s="93" t="n">
        <f aca="false">P870/100</f>
        <v>69</v>
      </c>
      <c r="R870" s="7" t="n">
        <v>16</v>
      </c>
      <c r="S870" s="7" t="n">
        <v>0</v>
      </c>
      <c r="T870" s="7" t="n">
        <v>0</v>
      </c>
      <c r="U870" s="7" t="n">
        <v>0</v>
      </c>
      <c r="V870" s="7" t="n">
        <v>0</v>
      </c>
      <c r="W870" s="7" t="n">
        <v>0</v>
      </c>
      <c r="X870" s="7" t="n">
        <v>3</v>
      </c>
      <c r="Y870" s="7" t="s">
        <v>834</v>
      </c>
      <c r="Z870" s="7" t="s">
        <v>835</v>
      </c>
      <c r="AA870" s="7" t="s">
        <v>836</v>
      </c>
      <c r="AB870" s="7" t="s">
        <v>837</v>
      </c>
      <c r="AC870" s="7" t="n">
        <v>0</v>
      </c>
      <c r="AD870" s="7" t="s">
        <v>838</v>
      </c>
      <c r="AE870" s="7" t="s">
        <v>836</v>
      </c>
    </row>
    <row r="871" customFormat="false" ht="12.75" hidden="false" customHeight="true" outlineLevel="0" collapsed="false">
      <c r="L871" s="7" t="n">
        <v>1093</v>
      </c>
      <c r="M871" s="7" t="s">
        <v>966</v>
      </c>
      <c r="N871" s="7" t="s">
        <v>832</v>
      </c>
      <c r="O871" s="7" t="s">
        <v>833</v>
      </c>
      <c r="P871" s="7" t="n">
        <v>2900</v>
      </c>
      <c r="Q871" s="93" t="n">
        <f aca="false">P871/100</f>
        <v>29</v>
      </c>
      <c r="R871" s="7" t="n">
        <v>16</v>
      </c>
      <c r="S871" s="7" t="n">
        <v>0</v>
      </c>
      <c r="T871" s="7" t="n">
        <v>0</v>
      </c>
      <c r="U871" s="7" t="n">
        <v>0</v>
      </c>
      <c r="V871" s="7" t="n">
        <v>0</v>
      </c>
      <c r="W871" s="7" t="n">
        <v>0</v>
      </c>
      <c r="X871" s="7" t="n">
        <v>3</v>
      </c>
      <c r="Y871" s="7" t="s">
        <v>834</v>
      </c>
      <c r="Z871" s="7" t="s">
        <v>835</v>
      </c>
      <c r="AA871" s="7" t="s">
        <v>836</v>
      </c>
      <c r="AB871" s="7" t="s">
        <v>837</v>
      </c>
      <c r="AC871" s="7" t="n">
        <v>0</v>
      </c>
      <c r="AD871" s="7" t="s">
        <v>838</v>
      </c>
      <c r="AE871" s="7" t="s">
        <v>836</v>
      </c>
    </row>
    <row r="872" customFormat="false" ht="12.75" hidden="false" customHeight="true" outlineLevel="0" collapsed="false">
      <c r="L872" s="7" t="n">
        <v>1094</v>
      </c>
      <c r="M872" s="7" t="s">
        <v>967</v>
      </c>
      <c r="N872" s="7" t="s">
        <v>832</v>
      </c>
      <c r="O872" s="7" t="s">
        <v>833</v>
      </c>
      <c r="P872" s="7" t="n">
        <v>2500</v>
      </c>
      <c r="Q872" s="93" t="n">
        <f aca="false">P872/100</f>
        <v>25</v>
      </c>
      <c r="R872" s="7" t="n">
        <v>16</v>
      </c>
      <c r="S872" s="7" t="n">
        <v>0</v>
      </c>
      <c r="T872" s="7" t="n">
        <v>0</v>
      </c>
      <c r="U872" s="7" t="n">
        <v>0</v>
      </c>
      <c r="V872" s="7" t="n">
        <v>0</v>
      </c>
      <c r="W872" s="7" t="n">
        <v>0</v>
      </c>
      <c r="X872" s="7" t="n">
        <v>3</v>
      </c>
      <c r="Y872" s="7" t="s">
        <v>834</v>
      </c>
      <c r="Z872" s="7" t="s">
        <v>835</v>
      </c>
      <c r="AA872" s="7" t="s">
        <v>836</v>
      </c>
      <c r="AB872" s="7" t="s">
        <v>837</v>
      </c>
      <c r="AC872" s="7" t="n">
        <v>0</v>
      </c>
      <c r="AD872" s="7" t="s">
        <v>838</v>
      </c>
      <c r="AE872" s="7" t="s">
        <v>836</v>
      </c>
    </row>
    <row r="873" customFormat="false" ht="12.75" hidden="false" customHeight="true" outlineLevel="0" collapsed="false">
      <c r="L873" s="7" t="n">
        <v>1095</v>
      </c>
      <c r="M873" s="7" t="s">
        <v>968</v>
      </c>
      <c r="N873" s="7" t="s">
        <v>832</v>
      </c>
      <c r="O873" s="7" t="s">
        <v>833</v>
      </c>
      <c r="P873" s="7" t="n">
        <v>250</v>
      </c>
      <c r="Q873" s="93" t="n">
        <f aca="false">P873/100</f>
        <v>2.5</v>
      </c>
      <c r="R873" s="7" t="n">
        <v>16</v>
      </c>
      <c r="S873" s="7" t="n">
        <v>0</v>
      </c>
      <c r="T873" s="7" t="n">
        <v>0</v>
      </c>
      <c r="U873" s="7" t="n">
        <v>0</v>
      </c>
      <c r="V873" s="7" t="n">
        <v>0</v>
      </c>
      <c r="W873" s="7" t="n">
        <v>0</v>
      </c>
      <c r="X873" s="7" t="n">
        <v>3</v>
      </c>
      <c r="Y873" s="7" t="s">
        <v>834</v>
      </c>
      <c r="Z873" s="7" t="s">
        <v>835</v>
      </c>
      <c r="AA873" s="7" t="s">
        <v>836</v>
      </c>
      <c r="AB873" s="7" t="s">
        <v>837</v>
      </c>
      <c r="AC873" s="7" t="n">
        <v>0</v>
      </c>
      <c r="AD873" s="7" t="s">
        <v>838</v>
      </c>
      <c r="AE873" s="7" t="s">
        <v>836</v>
      </c>
    </row>
    <row r="874" customFormat="false" ht="12.75" hidden="false" customHeight="true" outlineLevel="0" collapsed="false">
      <c r="L874" s="7" t="n">
        <v>1096</v>
      </c>
      <c r="M874" s="7" t="s">
        <v>969</v>
      </c>
      <c r="N874" s="7" t="s">
        <v>832</v>
      </c>
      <c r="O874" s="7" t="s">
        <v>833</v>
      </c>
      <c r="P874" s="7" t="n">
        <v>2400</v>
      </c>
      <c r="Q874" s="93" t="n">
        <f aca="false">P874/100</f>
        <v>24</v>
      </c>
      <c r="R874" s="7" t="n">
        <v>16</v>
      </c>
      <c r="S874" s="7" t="n">
        <v>0</v>
      </c>
      <c r="T874" s="7" t="n">
        <v>0</v>
      </c>
      <c r="U874" s="7" t="n">
        <v>0</v>
      </c>
      <c r="V874" s="7" t="n">
        <v>0</v>
      </c>
      <c r="W874" s="7" t="n">
        <v>0</v>
      </c>
      <c r="X874" s="7" t="n">
        <v>3</v>
      </c>
      <c r="Y874" s="7" t="s">
        <v>834</v>
      </c>
      <c r="Z874" s="7" t="s">
        <v>835</v>
      </c>
      <c r="AA874" s="7" t="s">
        <v>836</v>
      </c>
      <c r="AB874" s="7" t="s">
        <v>837</v>
      </c>
      <c r="AC874" s="7" t="n">
        <v>0</v>
      </c>
      <c r="AD874" s="7" t="s">
        <v>838</v>
      </c>
      <c r="AE874" s="7" t="s">
        <v>836</v>
      </c>
    </row>
    <row r="875" customFormat="false" ht="12.75" hidden="false" customHeight="true" outlineLevel="0" collapsed="false">
      <c r="L875" s="7" t="n">
        <v>1097</v>
      </c>
      <c r="M875" s="7" t="s">
        <v>970</v>
      </c>
      <c r="N875" s="7" t="s">
        <v>832</v>
      </c>
      <c r="O875" s="7" t="s">
        <v>833</v>
      </c>
      <c r="P875" s="7" t="n">
        <v>600</v>
      </c>
      <c r="Q875" s="93" t="n">
        <f aca="false">P875/100</f>
        <v>6</v>
      </c>
      <c r="R875" s="7" t="n">
        <v>16</v>
      </c>
      <c r="S875" s="7" t="n">
        <v>0</v>
      </c>
      <c r="T875" s="7" t="n">
        <v>0</v>
      </c>
      <c r="U875" s="7" t="n">
        <v>0</v>
      </c>
      <c r="V875" s="7" t="n">
        <v>0</v>
      </c>
      <c r="W875" s="7" t="n">
        <v>0</v>
      </c>
      <c r="X875" s="7" t="n">
        <v>3</v>
      </c>
      <c r="Y875" s="7" t="s">
        <v>834</v>
      </c>
      <c r="Z875" s="7" t="s">
        <v>835</v>
      </c>
      <c r="AA875" s="7" t="s">
        <v>836</v>
      </c>
      <c r="AB875" s="7" t="s">
        <v>837</v>
      </c>
      <c r="AC875" s="7" t="n">
        <v>0</v>
      </c>
      <c r="AD875" s="7" t="s">
        <v>838</v>
      </c>
      <c r="AE875" s="7" t="s">
        <v>836</v>
      </c>
    </row>
    <row r="876" customFormat="false" ht="12.75" hidden="false" customHeight="true" outlineLevel="0" collapsed="false">
      <c r="L876" s="7" t="n">
        <v>1098</v>
      </c>
      <c r="M876" s="7" t="s">
        <v>971</v>
      </c>
      <c r="N876" s="7" t="s">
        <v>832</v>
      </c>
      <c r="O876" s="7" t="s">
        <v>833</v>
      </c>
      <c r="P876" s="7" t="n">
        <v>1600</v>
      </c>
      <c r="Q876" s="93" t="n">
        <f aca="false">P876/100</f>
        <v>16</v>
      </c>
      <c r="R876" s="7" t="n">
        <v>16</v>
      </c>
      <c r="S876" s="7" t="n">
        <v>0</v>
      </c>
      <c r="T876" s="7" t="n">
        <v>0</v>
      </c>
      <c r="U876" s="7" t="n">
        <v>0</v>
      </c>
      <c r="V876" s="7" t="n">
        <v>0</v>
      </c>
      <c r="W876" s="7" t="n">
        <v>0</v>
      </c>
      <c r="X876" s="7" t="n">
        <v>3</v>
      </c>
      <c r="Y876" s="7" t="s">
        <v>834</v>
      </c>
      <c r="Z876" s="7" t="s">
        <v>835</v>
      </c>
      <c r="AA876" s="7" t="s">
        <v>836</v>
      </c>
      <c r="AB876" s="7" t="s">
        <v>837</v>
      </c>
      <c r="AC876" s="7" t="n">
        <v>0</v>
      </c>
      <c r="AD876" s="7" t="s">
        <v>838</v>
      </c>
      <c r="AE876" s="7" t="s">
        <v>836</v>
      </c>
    </row>
    <row r="877" customFormat="false" ht="12.75" hidden="false" customHeight="true" outlineLevel="0" collapsed="false">
      <c r="L877" s="7" t="n">
        <v>1099</v>
      </c>
      <c r="M877" s="7" t="s">
        <v>972</v>
      </c>
      <c r="N877" s="7" t="s">
        <v>832</v>
      </c>
      <c r="O877" s="7" t="s">
        <v>833</v>
      </c>
      <c r="P877" s="7" t="n">
        <v>990</v>
      </c>
      <c r="Q877" s="93" t="n">
        <f aca="false">P877/100</f>
        <v>9.9</v>
      </c>
      <c r="R877" s="7" t="n">
        <v>44</v>
      </c>
      <c r="S877" s="7" t="n">
        <v>0</v>
      </c>
      <c r="T877" s="7" t="n">
        <v>0</v>
      </c>
      <c r="U877" s="7" t="n">
        <v>0</v>
      </c>
      <c r="V877" s="7" t="n">
        <v>0</v>
      </c>
      <c r="W877" s="7" t="n">
        <v>0</v>
      </c>
      <c r="X877" s="7" t="n">
        <v>3</v>
      </c>
      <c r="Y877" s="7" t="s">
        <v>834</v>
      </c>
      <c r="Z877" s="7" t="s">
        <v>835</v>
      </c>
      <c r="AA877" s="7" t="s">
        <v>836</v>
      </c>
      <c r="AB877" s="7" t="s">
        <v>837</v>
      </c>
      <c r="AC877" s="7" t="n">
        <v>0</v>
      </c>
      <c r="AD877" s="7" t="s">
        <v>838</v>
      </c>
      <c r="AE877" s="7" t="s">
        <v>836</v>
      </c>
    </row>
    <row r="878" customFormat="false" ht="12.75" hidden="false" customHeight="true" outlineLevel="0" collapsed="false">
      <c r="L878" s="7" t="n">
        <v>1100</v>
      </c>
      <c r="M878" s="7" t="s">
        <v>1556</v>
      </c>
      <c r="N878" s="7" t="s">
        <v>832</v>
      </c>
      <c r="O878" s="7" t="s">
        <v>833</v>
      </c>
      <c r="P878" s="7" t="n">
        <v>840</v>
      </c>
      <c r="Q878" s="93" t="n">
        <f aca="false">P878/100</f>
        <v>8.4</v>
      </c>
      <c r="R878" s="7" t="n">
        <v>3</v>
      </c>
      <c r="S878" s="7" t="n">
        <v>0</v>
      </c>
      <c r="T878" s="7" t="n">
        <v>0</v>
      </c>
      <c r="U878" s="7" t="n">
        <v>0</v>
      </c>
      <c r="V878" s="7" t="n">
        <v>0</v>
      </c>
      <c r="W878" s="7" t="n">
        <v>0</v>
      </c>
      <c r="X878" s="7" t="n">
        <v>1</v>
      </c>
      <c r="Y878" s="7" t="s">
        <v>834</v>
      </c>
      <c r="Z878" s="7" t="s">
        <v>835</v>
      </c>
      <c r="AA878" s="7" t="s">
        <v>836</v>
      </c>
      <c r="AB878" s="7" t="s">
        <v>837</v>
      </c>
      <c r="AC878" s="7" t="n">
        <v>0</v>
      </c>
      <c r="AD878" s="7" t="s">
        <v>838</v>
      </c>
      <c r="AE878" s="7" t="s">
        <v>836</v>
      </c>
    </row>
    <row r="879" customFormat="false" ht="12.75" hidden="false" customHeight="true" outlineLevel="0" collapsed="false">
      <c r="L879" s="7" t="n">
        <v>1101</v>
      </c>
      <c r="M879" s="7" t="s">
        <v>850</v>
      </c>
      <c r="N879" s="7" t="s">
        <v>832</v>
      </c>
      <c r="O879" s="7" t="s">
        <v>833</v>
      </c>
      <c r="P879" s="7" t="n">
        <v>385</v>
      </c>
      <c r="Q879" s="93" t="n">
        <f aca="false">P879/100</f>
        <v>3.85</v>
      </c>
      <c r="R879" s="7" t="n">
        <v>1</v>
      </c>
      <c r="S879" s="7" t="n">
        <v>0</v>
      </c>
      <c r="T879" s="7" t="n">
        <v>0</v>
      </c>
      <c r="U879" s="7" t="n">
        <v>0</v>
      </c>
      <c r="V879" s="7" t="n">
        <v>0</v>
      </c>
      <c r="W879" s="7" t="n">
        <v>0</v>
      </c>
      <c r="X879" s="7" t="n">
        <v>1</v>
      </c>
      <c r="Y879" s="7" t="s">
        <v>834</v>
      </c>
      <c r="Z879" s="7" t="s">
        <v>835</v>
      </c>
      <c r="AA879" s="7" t="s">
        <v>836</v>
      </c>
      <c r="AB879" s="7" t="s">
        <v>837</v>
      </c>
      <c r="AC879" s="7" t="n">
        <v>0</v>
      </c>
      <c r="AD879" s="7" t="s">
        <v>838</v>
      </c>
      <c r="AE879" s="7" t="s">
        <v>836</v>
      </c>
    </row>
    <row r="880" customFormat="false" ht="12.75" hidden="false" customHeight="true" outlineLevel="0" collapsed="false">
      <c r="L880" s="7" t="n">
        <v>1102</v>
      </c>
      <c r="M880" s="7" t="s">
        <v>852</v>
      </c>
      <c r="N880" s="7" t="s">
        <v>832</v>
      </c>
      <c r="O880" s="7" t="s">
        <v>833</v>
      </c>
      <c r="P880" s="7" t="n">
        <v>405</v>
      </c>
      <c r="Q880" s="93" t="n">
        <f aca="false">P880/100</f>
        <v>4.05</v>
      </c>
      <c r="R880" s="7" t="n">
        <v>1</v>
      </c>
      <c r="S880" s="7" t="n">
        <v>0</v>
      </c>
      <c r="T880" s="7" t="n">
        <v>0</v>
      </c>
      <c r="U880" s="7" t="n">
        <v>0</v>
      </c>
      <c r="V880" s="7" t="n">
        <v>0</v>
      </c>
      <c r="W880" s="7" t="n">
        <v>0</v>
      </c>
      <c r="X880" s="7" t="n">
        <v>1</v>
      </c>
      <c r="Y880" s="7" t="s">
        <v>834</v>
      </c>
      <c r="Z880" s="7" t="s">
        <v>835</v>
      </c>
      <c r="AA880" s="7" t="s">
        <v>836</v>
      </c>
      <c r="AB880" s="7" t="s">
        <v>837</v>
      </c>
      <c r="AC880" s="7" t="n">
        <v>0</v>
      </c>
      <c r="AD880" s="7" t="s">
        <v>838</v>
      </c>
      <c r="AE880" s="7" t="s">
        <v>836</v>
      </c>
    </row>
    <row r="881" customFormat="false" ht="12.75" hidden="false" customHeight="true" outlineLevel="0" collapsed="false">
      <c r="L881" s="7" t="n">
        <v>1103</v>
      </c>
      <c r="M881" s="7" t="s">
        <v>854</v>
      </c>
      <c r="N881" s="7" t="s">
        <v>832</v>
      </c>
      <c r="O881" s="7" t="s">
        <v>833</v>
      </c>
      <c r="P881" s="7" t="n">
        <v>405</v>
      </c>
      <c r="Q881" s="93" t="n">
        <f aca="false">P881/100</f>
        <v>4.05</v>
      </c>
      <c r="R881" s="7" t="n">
        <v>1</v>
      </c>
      <c r="S881" s="7" t="n">
        <v>0</v>
      </c>
      <c r="T881" s="7" t="n">
        <v>0</v>
      </c>
      <c r="U881" s="7" t="n">
        <v>0</v>
      </c>
      <c r="V881" s="7" t="n">
        <v>0</v>
      </c>
      <c r="W881" s="7" t="n">
        <v>0</v>
      </c>
      <c r="X881" s="7" t="n">
        <v>1</v>
      </c>
      <c r="Y881" s="7" t="s">
        <v>834</v>
      </c>
      <c r="Z881" s="7" t="s">
        <v>835</v>
      </c>
      <c r="AA881" s="7" t="s">
        <v>836</v>
      </c>
      <c r="AB881" s="7" t="s">
        <v>837</v>
      </c>
      <c r="AC881" s="7" t="n">
        <v>0</v>
      </c>
      <c r="AD881" s="7" t="s">
        <v>838</v>
      </c>
      <c r="AE881" s="7" t="s">
        <v>836</v>
      </c>
    </row>
    <row r="882" customFormat="false" ht="12.75" hidden="false" customHeight="true" outlineLevel="0" collapsed="false">
      <c r="L882" s="7" t="n">
        <v>1104</v>
      </c>
      <c r="M882" s="7" t="s">
        <v>856</v>
      </c>
      <c r="N882" s="7" t="s">
        <v>832</v>
      </c>
      <c r="O882" s="7" t="s">
        <v>833</v>
      </c>
      <c r="P882" s="7" t="n">
        <v>405</v>
      </c>
      <c r="Q882" s="93" t="n">
        <f aca="false">P882/100</f>
        <v>4.05</v>
      </c>
      <c r="R882" s="7" t="n">
        <v>1</v>
      </c>
      <c r="S882" s="7" t="n">
        <v>0</v>
      </c>
      <c r="T882" s="7" t="n">
        <v>0</v>
      </c>
      <c r="U882" s="7" t="n">
        <v>0</v>
      </c>
      <c r="V882" s="7" t="n">
        <v>0</v>
      </c>
      <c r="W882" s="7" t="n">
        <v>0</v>
      </c>
      <c r="X882" s="7" t="n">
        <v>1</v>
      </c>
      <c r="Y882" s="7" t="s">
        <v>834</v>
      </c>
      <c r="Z882" s="7" t="s">
        <v>835</v>
      </c>
      <c r="AA882" s="7" t="s">
        <v>836</v>
      </c>
      <c r="AB882" s="7" t="s">
        <v>837</v>
      </c>
      <c r="AC882" s="7" t="n">
        <v>0</v>
      </c>
      <c r="AD882" s="7" t="s">
        <v>838</v>
      </c>
      <c r="AE882" s="7" t="s">
        <v>836</v>
      </c>
    </row>
    <row r="883" customFormat="false" ht="12.75" hidden="false" customHeight="true" outlineLevel="0" collapsed="false">
      <c r="L883" s="7" t="n">
        <v>1105</v>
      </c>
      <c r="M883" s="7" t="s">
        <v>973</v>
      </c>
      <c r="N883" s="7" t="s">
        <v>832</v>
      </c>
      <c r="O883" s="7" t="s">
        <v>862</v>
      </c>
      <c r="P883" s="7" t="n">
        <v>350</v>
      </c>
      <c r="Q883" s="93" t="n">
        <f aca="false">P883/100</f>
        <v>3.5</v>
      </c>
      <c r="R883" s="7" t="n">
        <v>19</v>
      </c>
      <c r="S883" s="7" t="n">
        <v>0</v>
      </c>
      <c r="T883" s="7" t="n">
        <v>0</v>
      </c>
      <c r="U883" s="7" t="n">
        <v>0</v>
      </c>
      <c r="V883" s="7" t="n">
        <v>0</v>
      </c>
      <c r="W883" s="7" t="n">
        <v>0</v>
      </c>
      <c r="X883" s="7" t="n">
        <v>1</v>
      </c>
      <c r="Y883" s="7" t="s">
        <v>834</v>
      </c>
      <c r="Z883" s="7" t="s">
        <v>835</v>
      </c>
      <c r="AA883" s="7" t="s">
        <v>836</v>
      </c>
      <c r="AB883" s="7" t="s">
        <v>837</v>
      </c>
      <c r="AC883" s="7" t="n">
        <v>0</v>
      </c>
      <c r="AD883" s="7" t="s">
        <v>838</v>
      </c>
      <c r="AE883" s="7" t="s">
        <v>836</v>
      </c>
    </row>
    <row r="884" customFormat="false" ht="12.75" hidden="false" customHeight="true" outlineLevel="0" collapsed="false">
      <c r="L884" s="7" t="n">
        <v>1106</v>
      </c>
      <c r="M884" s="7" t="s">
        <v>875</v>
      </c>
      <c r="N884" s="7" t="s">
        <v>832</v>
      </c>
      <c r="O884" s="7" t="s">
        <v>833</v>
      </c>
      <c r="P884" s="7" t="n">
        <v>375</v>
      </c>
      <c r="Q884" s="93" t="n">
        <f aca="false">P884/100</f>
        <v>3.75</v>
      </c>
      <c r="R884" s="7" t="n">
        <v>1</v>
      </c>
      <c r="S884" s="7" t="n">
        <v>0</v>
      </c>
      <c r="T884" s="7" t="n">
        <v>0</v>
      </c>
      <c r="U884" s="7" t="n">
        <v>0</v>
      </c>
      <c r="V884" s="7" t="n">
        <v>0</v>
      </c>
      <c r="W884" s="7" t="n">
        <v>0</v>
      </c>
      <c r="X884" s="7" t="n">
        <v>1</v>
      </c>
      <c r="Y884" s="7" t="s">
        <v>834</v>
      </c>
      <c r="Z884" s="7" t="s">
        <v>835</v>
      </c>
      <c r="AA884" s="7" t="s">
        <v>836</v>
      </c>
      <c r="AB884" s="7" t="s">
        <v>837</v>
      </c>
      <c r="AC884" s="7" t="n">
        <v>0</v>
      </c>
      <c r="AD884" s="7" t="s">
        <v>838</v>
      </c>
      <c r="AE884" s="7" t="s">
        <v>836</v>
      </c>
    </row>
    <row r="885" customFormat="false" ht="12.75" hidden="false" customHeight="true" outlineLevel="0" collapsed="false">
      <c r="L885" s="7" t="n">
        <v>1107</v>
      </c>
      <c r="M885" s="7" t="s">
        <v>877</v>
      </c>
      <c r="N885" s="7" t="s">
        <v>832</v>
      </c>
      <c r="O885" s="7" t="s">
        <v>833</v>
      </c>
      <c r="P885" s="7" t="n">
        <v>500</v>
      </c>
      <c r="Q885" s="93" t="n">
        <f aca="false">P885/100</f>
        <v>5</v>
      </c>
      <c r="R885" s="7" t="n">
        <v>1</v>
      </c>
      <c r="S885" s="7" t="n">
        <v>0</v>
      </c>
      <c r="T885" s="7" t="n">
        <v>0</v>
      </c>
      <c r="U885" s="7" t="n">
        <v>0</v>
      </c>
      <c r="V885" s="7" t="n">
        <v>0</v>
      </c>
      <c r="W885" s="7" t="n">
        <v>0</v>
      </c>
      <c r="X885" s="7" t="n">
        <v>1</v>
      </c>
      <c r="Y885" s="7" t="s">
        <v>834</v>
      </c>
      <c r="Z885" s="7" t="s">
        <v>835</v>
      </c>
      <c r="AA885" s="7" t="s">
        <v>836</v>
      </c>
      <c r="AB885" s="7" t="s">
        <v>837</v>
      </c>
      <c r="AC885" s="7" t="n">
        <v>0</v>
      </c>
      <c r="AD885" s="7" t="s">
        <v>838</v>
      </c>
      <c r="AE885" s="7" t="s">
        <v>836</v>
      </c>
    </row>
    <row r="886" customFormat="false" ht="12.75" hidden="false" customHeight="true" outlineLevel="0" collapsed="false">
      <c r="L886" s="7" t="n">
        <v>1108</v>
      </c>
      <c r="M886" s="7" t="s">
        <v>879</v>
      </c>
      <c r="N886" s="7" t="s">
        <v>832</v>
      </c>
      <c r="O886" s="7" t="s">
        <v>833</v>
      </c>
      <c r="P886" s="7" t="n">
        <v>975</v>
      </c>
      <c r="Q886" s="93" t="n">
        <f aca="false">P886/100</f>
        <v>9.75</v>
      </c>
      <c r="R886" s="7" t="n">
        <v>1</v>
      </c>
      <c r="S886" s="7" t="n">
        <v>0</v>
      </c>
      <c r="T886" s="7" t="n">
        <v>0</v>
      </c>
      <c r="U886" s="7" t="n">
        <v>0</v>
      </c>
      <c r="V886" s="7" t="n">
        <v>0</v>
      </c>
      <c r="W886" s="7" t="n">
        <v>0</v>
      </c>
      <c r="X886" s="7" t="n">
        <v>1</v>
      </c>
      <c r="Y886" s="7" t="s">
        <v>834</v>
      </c>
      <c r="Z886" s="7" t="s">
        <v>835</v>
      </c>
      <c r="AA886" s="7" t="s">
        <v>836</v>
      </c>
      <c r="AB886" s="7" t="s">
        <v>837</v>
      </c>
      <c r="AC886" s="7" t="n">
        <v>0</v>
      </c>
      <c r="AD886" s="7" t="s">
        <v>838</v>
      </c>
      <c r="AE886" s="7" t="s">
        <v>836</v>
      </c>
    </row>
    <row r="887" customFormat="false" ht="12.75" hidden="false" customHeight="true" outlineLevel="0" collapsed="false">
      <c r="L887" s="7" t="n">
        <v>1109</v>
      </c>
      <c r="M887" s="7" t="s">
        <v>976</v>
      </c>
      <c r="N887" s="7" t="s">
        <v>832</v>
      </c>
      <c r="O887" s="7" t="s">
        <v>833</v>
      </c>
      <c r="P887" s="7" t="n">
        <v>990</v>
      </c>
      <c r="Q887" s="93" t="n">
        <f aca="false">P887/100</f>
        <v>9.9</v>
      </c>
      <c r="R887" s="7" t="n">
        <v>44</v>
      </c>
      <c r="S887" s="7" t="n">
        <v>0</v>
      </c>
      <c r="T887" s="7" t="n">
        <v>0</v>
      </c>
      <c r="U887" s="7" t="n">
        <v>0</v>
      </c>
      <c r="V887" s="7" t="n">
        <v>0</v>
      </c>
      <c r="W887" s="7" t="n">
        <v>0</v>
      </c>
      <c r="X887" s="7" t="n">
        <v>3</v>
      </c>
      <c r="Y887" s="7" t="s">
        <v>834</v>
      </c>
      <c r="Z887" s="7" t="s">
        <v>835</v>
      </c>
      <c r="AA887" s="7" t="s">
        <v>836</v>
      </c>
      <c r="AB887" s="7" t="s">
        <v>837</v>
      </c>
      <c r="AC887" s="7" t="n">
        <v>0</v>
      </c>
      <c r="AD887" s="7" t="s">
        <v>838</v>
      </c>
      <c r="AE887" s="7" t="s">
        <v>836</v>
      </c>
    </row>
    <row r="888" customFormat="false" ht="12.75" hidden="false" customHeight="true" outlineLevel="0" collapsed="false">
      <c r="L888" s="7" t="n">
        <v>1110</v>
      </c>
      <c r="M888" s="7" t="s">
        <v>891</v>
      </c>
      <c r="N888" s="7" t="s">
        <v>832</v>
      </c>
      <c r="O888" s="7" t="s">
        <v>833</v>
      </c>
      <c r="P888" s="7" t="n">
        <v>680</v>
      </c>
      <c r="Q888" s="93" t="n">
        <f aca="false">P888/100</f>
        <v>6.8</v>
      </c>
      <c r="R888" s="7" t="n">
        <v>3</v>
      </c>
      <c r="S888" s="7" t="n">
        <v>0</v>
      </c>
      <c r="T888" s="7" t="n">
        <v>0</v>
      </c>
      <c r="U888" s="7" t="n">
        <v>0</v>
      </c>
      <c r="V888" s="7" t="n">
        <v>0</v>
      </c>
      <c r="W888" s="7" t="n">
        <v>0</v>
      </c>
      <c r="X888" s="7" t="n">
        <v>1</v>
      </c>
      <c r="Y888" s="7" t="s">
        <v>834</v>
      </c>
      <c r="Z888" s="7" t="s">
        <v>835</v>
      </c>
      <c r="AA888" s="7" t="s">
        <v>836</v>
      </c>
      <c r="AB888" s="7" t="s">
        <v>837</v>
      </c>
      <c r="AC888" s="7" t="n">
        <v>0</v>
      </c>
      <c r="AD888" s="7" t="s">
        <v>838</v>
      </c>
      <c r="AE888" s="7" t="s">
        <v>836</v>
      </c>
    </row>
    <row r="889" customFormat="false" ht="12.75" hidden="false" customHeight="true" outlineLevel="0" collapsed="false">
      <c r="L889" s="7" t="n">
        <v>1111</v>
      </c>
      <c r="M889" s="7" t="s">
        <v>978</v>
      </c>
      <c r="N889" s="7" t="s">
        <v>832</v>
      </c>
      <c r="O889" s="7" t="s">
        <v>862</v>
      </c>
      <c r="P889" s="7" t="n">
        <v>270</v>
      </c>
      <c r="Q889" s="93" t="n">
        <f aca="false">P889/100</f>
        <v>2.7</v>
      </c>
      <c r="R889" s="7" t="n">
        <v>19</v>
      </c>
      <c r="S889" s="7" t="n">
        <v>0</v>
      </c>
      <c r="T889" s="7" t="n">
        <v>0</v>
      </c>
      <c r="U889" s="7" t="n">
        <v>0</v>
      </c>
      <c r="V889" s="7" t="n">
        <v>0</v>
      </c>
      <c r="W889" s="7" t="n">
        <v>0</v>
      </c>
      <c r="X889" s="7" t="n">
        <v>1</v>
      </c>
      <c r="Y889" s="7" t="s">
        <v>834</v>
      </c>
      <c r="Z889" s="7" t="s">
        <v>835</v>
      </c>
      <c r="AA889" s="7" t="s">
        <v>836</v>
      </c>
      <c r="AB889" s="7" t="s">
        <v>837</v>
      </c>
      <c r="AC889" s="7" t="n">
        <v>0</v>
      </c>
      <c r="AD889" s="7" t="s">
        <v>838</v>
      </c>
      <c r="AE889" s="7" t="s">
        <v>836</v>
      </c>
    </row>
    <row r="890" customFormat="false" ht="12.75" hidden="false" customHeight="true" outlineLevel="0" collapsed="false">
      <c r="L890" s="7" t="n">
        <v>1112</v>
      </c>
      <c r="M890" s="7" t="s">
        <v>979</v>
      </c>
      <c r="N890" s="7" t="s">
        <v>832</v>
      </c>
      <c r="O890" s="7" t="s">
        <v>833</v>
      </c>
      <c r="P890" s="7" t="n">
        <v>400</v>
      </c>
      <c r="Q890" s="93" t="n">
        <f aca="false">P890/100</f>
        <v>4</v>
      </c>
      <c r="R890" s="7" t="n">
        <v>6</v>
      </c>
      <c r="S890" s="7" t="n">
        <v>0</v>
      </c>
      <c r="T890" s="7" t="n">
        <v>0</v>
      </c>
      <c r="U890" s="7" t="n">
        <v>0</v>
      </c>
      <c r="V890" s="7" t="n">
        <v>0</v>
      </c>
      <c r="W890" s="7" t="n">
        <v>0</v>
      </c>
      <c r="X890" s="7" t="n">
        <v>1</v>
      </c>
      <c r="Y890" s="7" t="s">
        <v>834</v>
      </c>
      <c r="Z890" s="7" t="s">
        <v>835</v>
      </c>
      <c r="AA890" s="7" t="s">
        <v>836</v>
      </c>
      <c r="AB890" s="7" t="s">
        <v>837</v>
      </c>
      <c r="AC890" s="7" t="n">
        <v>0</v>
      </c>
      <c r="AD890" s="7" t="s">
        <v>838</v>
      </c>
      <c r="AE890" s="7" t="s">
        <v>836</v>
      </c>
    </row>
    <row r="891" customFormat="false" ht="12.75" hidden="false" customHeight="true" outlineLevel="0" collapsed="false">
      <c r="L891" s="7" t="n">
        <v>1113</v>
      </c>
      <c r="M891" s="7" t="s">
        <v>980</v>
      </c>
      <c r="N891" s="7" t="s">
        <v>832</v>
      </c>
      <c r="O891" s="7" t="s">
        <v>862</v>
      </c>
      <c r="P891" s="7" t="n">
        <v>750</v>
      </c>
      <c r="Q891" s="93" t="n">
        <f aca="false">P891/100</f>
        <v>7.5</v>
      </c>
      <c r="R891" s="7" t="n">
        <v>19</v>
      </c>
      <c r="S891" s="7" t="n">
        <v>0</v>
      </c>
      <c r="T891" s="7" t="n">
        <v>0</v>
      </c>
      <c r="U891" s="7" t="n">
        <v>0</v>
      </c>
      <c r="V891" s="7" t="n">
        <v>0</v>
      </c>
      <c r="W891" s="7" t="n">
        <v>0</v>
      </c>
      <c r="X891" s="7" t="n">
        <v>1</v>
      </c>
      <c r="Y891" s="7" t="s">
        <v>834</v>
      </c>
      <c r="Z891" s="7" t="s">
        <v>835</v>
      </c>
      <c r="AA891" s="7" t="s">
        <v>836</v>
      </c>
      <c r="AB891" s="7" t="s">
        <v>837</v>
      </c>
      <c r="AC891" s="7" t="n">
        <v>0</v>
      </c>
      <c r="AD891" s="7" t="s">
        <v>838</v>
      </c>
      <c r="AE891" s="7" t="s">
        <v>836</v>
      </c>
    </row>
    <row r="892" customFormat="false" ht="12.75" hidden="false" customHeight="true" outlineLevel="0" collapsed="false">
      <c r="L892" s="7" t="n">
        <v>1114</v>
      </c>
      <c r="M892" s="7" t="s">
        <v>981</v>
      </c>
      <c r="N892" s="7" t="s">
        <v>832</v>
      </c>
      <c r="O892" s="7" t="s">
        <v>833</v>
      </c>
      <c r="P892" s="7" t="n">
        <v>1300</v>
      </c>
      <c r="Q892" s="93" t="n">
        <f aca="false">P892/100</f>
        <v>13</v>
      </c>
      <c r="R892" s="7" t="n">
        <v>6</v>
      </c>
      <c r="S892" s="7" t="n">
        <v>0</v>
      </c>
      <c r="T892" s="7" t="n">
        <v>0</v>
      </c>
      <c r="U892" s="7" t="n">
        <v>0</v>
      </c>
      <c r="V892" s="7" t="n">
        <v>0</v>
      </c>
      <c r="W892" s="7" t="n">
        <v>0</v>
      </c>
      <c r="X892" s="7" t="n">
        <v>1</v>
      </c>
      <c r="Y892" s="7" t="s">
        <v>834</v>
      </c>
      <c r="Z892" s="7" t="s">
        <v>835</v>
      </c>
      <c r="AA892" s="7" t="s">
        <v>836</v>
      </c>
      <c r="AB892" s="7" t="s">
        <v>837</v>
      </c>
      <c r="AC892" s="7" t="n">
        <v>0</v>
      </c>
      <c r="AD892" s="7" t="s">
        <v>838</v>
      </c>
      <c r="AE892" s="7" t="s">
        <v>836</v>
      </c>
    </row>
    <row r="893" customFormat="false" ht="12.75" hidden="false" customHeight="true" outlineLevel="0" collapsed="false">
      <c r="L893" s="7" t="n">
        <v>1115</v>
      </c>
      <c r="M893" s="7" t="s">
        <v>982</v>
      </c>
      <c r="N893" s="7" t="s">
        <v>832</v>
      </c>
      <c r="O893" s="7" t="s">
        <v>862</v>
      </c>
      <c r="P893" s="7" t="n">
        <v>1000</v>
      </c>
      <c r="Q893" s="93" t="n">
        <f aca="false">P893/100</f>
        <v>10</v>
      </c>
      <c r="R893" s="7" t="n">
        <v>19</v>
      </c>
      <c r="S893" s="7" t="n">
        <v>0</v>
      </c>
      <c r="T893" s="7" t="n">
        <v>0</v>
      </c>
      <c r="U893" s="7" t="n">
        <v>0</v>
      </c>
      <c r="V893" s="7" t="n">
        <v>0</v>
      </c>
      <c r="W893" s="7" t="n">
        <v>0</v>
      </c>
      <c r="X893" s="7" t="n">
        <v>1</v>
      </c>
      <c r="Y893" s="7" t="s">
        <v>834</v>
      </c>
      <c r="Z893" s="7" t="s">
        <v>835</v>
      </c>
      <c r="AA893" s="7" t="s">
        <v>836</v>
      </c>
      <c r="AB893" s="7" t="s">
        <v>837</v>
      </c>
      <c r="AC893" s="7" t="n">
        <v>0</v>
      </c>
      <c r="AD893" s="7" t="s">
        <v>838</v>
      </c>
      <c r="AE893" s="7" t="s">
        <v>836</v>
      </c>
    </row>
    <row r="894" customFormat="false" ht="12.75" hidden="false" customHeight="true" outlineLevel="0" collapsed="false">
      <c r="L894" s="7" t="n">
        <v>1116</v>
      </c>
      <c r="M894" s="7" t="s">
        <v>983</v>
      </c>
      <c r="N894" s="7" t="s">
        <v>832</v>
      </c>
      <c r="O894" s="7" t="s">
        <v>833</v>
      </c>
      <c r="P894" s="7" t="n">
        <v>100</v>
      </c>
      <c r="Q894" s="93" t="n">
        <f aca="false">P894/100</f>
        <v>1</v>
      </c>
      <c r="R894" s="7" t="n">
        <v>6</v>
      </c>
      <c r="S894" s="7" t="n">
        <v>0</v>
      </c>
      <c r="T894" s="7" t="n">
        <v>0</v>
      </c>
      <c r="U894" s="7" t="n">
        <v>0</v>
      </c>
      <c r="V894" s="7" t="n">
        <v>0</v>
      </c>
      <c r="W894" s="7" t="n">
        <v>0</v>
      </c>
      <c r="X894" s="7" t="n">
        <v>1</v>
      </c>
      <c r="Y894" s="7" t="s">
        <v>834</v>
      </c>
      <c r="Z894" s="7" t="s">
        <v>835</v>
      </c>
      <c r="AA894" s="7" t="s">
        <v>836</v>
      </c>
      <c r="AB894" s="7" t="s">
        <v>837</v>
      </c>
      <c r="AC894" s="7" t="n">
        <v>0</v>
      </c>
      <c r="AD894" s="7" t="s">
        <v>838</v>
      </c>
      <c r="AE894" s="7" t="s">
        <v>836</v>
      </c>
    </row>
    <row r="895" customFormat="false" ht="12.75" hidden="false" customHeight="true" outlineLevel="0" collapsed="false">
      <c r="L895" s="7" t="n">
        <v>1117</v>
      </c>
      <c r="M895" s="7" t="s">
        <v>984</v>
      </c>
      <c r="N895" s="7" t="s">
        <v>832</v>
      </c>
      <c r="O895" s="7" t="s">
        <v>833</v>
      </c>
      <c r="P895" s="7" t="n">
        <v>1100</v>
      </c>
      <c r="Q895" s="93" t="n">
        <f aca="false">P895/100</f>
        <v>11</v>
      </c>
      <c r="R895" s="7" t="n">
        <v>6</v>
      </c>
      <c r="S895" s="7" t="n">
        <v>0</v>
      </c>
      <c r="T895" s="7" t="n">
        <v>0</v>
      </c>
      <c r="U895" s="7" t="n">
        <v>0</v>
      </c>
      <c r="V895" s="7" t="n">
        <v>0</v>
      </c>
      <c r="W895" s="7" t="n">
        <v>0</v>
      </c>
      <c r="X895" s="7" t="n">
        <v>1</v>
      </c>
      <c r="Y895" s="7" t="s">
        <v>834</v>
      </c>
      <c r="Z895" s="7" t="s">
        <v>835</v>
      </c>
      <c r="AA895" s="7" t="s">
        <v>836</v>
      </c>
      <c r="AB895" s="7" t="s">
        <v>837</v>
      </c>
      <c r="AC895" s="7" t="n">
        <v>0</v>
      </c>
      <c r="AD895" s="7" t="s">
        <v>838</v>
      </c>
      <c r="AE895" s="7" t="s">
        <v>836</v>
      </c>
    </row>
    <row r="896" customFormat="false" ht="12.75" hidden="false" customHeight="true" outlineLevel="0" collapsed="false">
      <c r="L896" s="7" t="n">
        <v>1118</v>
      </c>
      <c r="M896" s="7" t="s">
        <v>985</v>
      </c>
      <c r="N896" s="7" t="s">
        <v>832</v>
      </c>
      <c r="O896" s="7" t="s">
        <v>833</v>
      </c>
      <c r="P896" s="7" t="n">
        <v>2000</v>
      </c>
      <c r="Q896" s="93" t="n">
        <f aca="false">P896/100</f>
        <v>20</v>
      </c>
      <c r="R896" s="7" t="n">
        <v>6</v>
      </c>
      <c r="S896" s="7" t="n">
        <v>0</v>
      </c>
      <c r="T896" s="7" t="n">
        <v>0</v>
      </c>
      <c r="U896" s="7" t="n">
        <v>0</v>
      </c>
      <c r="V896" s="7" t="n">
        <v>0</v>
      </c>
      <c r="W896" s="7" t="n">
        <v>0</v>
      </c>
      <c r="X896" s="7" t="n">
        <v>1</v>
      </c>
      <c r="Y896" s="7" t="s">
        <v>834</v>
      </c>
      <c r="Z896" s="7" t="s">
        <v>835</v>
      </c>
      <c r="AA896" s="7" t="s">
        <v>836</v>
      </c>
      <c r="AB896" s="7" t="s">
        <v>837</v>
      </c>
      <c r="AC896" s="7" t="n">
        <v>0</v>
      </c>
      <c r="AD896" s="7" t="s">
        <v>838</v>
      </c>
      <c r="AE896" s="7" t="s">
        <v>836</v>
      </c>
    </row>
    <row r="897" customFormat="false" ht="12.75" hidden="false" customHeight="true" outlineLevel="0" collapsed="false">
      <c r="L897" s="7" t="n">
        <v>1119</v>
      </c>
      <c r="M897" s="7" t="s">
        <v>986</v>
      </c>
      <c r="N897" s="7" t="s">
        <v>832</v>
      </c>
      <c r="O897" s="7" t="s">
        <v>862</v>
      </c>
      <c r="P897" s="7" t="n">
        <v>220</v>
      </c>
      <c r="Q897" s="93" t="n">
        <f aca="false">P897/100</f>
        <v>2.2</v>
      </c>
      <c r="R897" s="7" t="n">
        <v>19</v>
      </c>
      <c r="S897" s="7" t="n">
        <v>0</v>
      </c>
      <c r="T897" s="7" t="n">
        <v>0</v>
      </c>
      <c r="U897" s="7" t="n">
        <v>0</v>
      </c>
      <c r="V897" s="7" t="n">
        <v>0</v>
      </c>
      <c r="W897" s="7" t="n">
        <v>0</v>
      </c>
      <c r="X897" s="7" t="n">
        <v>1</v>
      </c>
      <c r="Y897" s="7" t="s">
        <v>834</v>
      </c>
      <c r="Z897" s="7" t="s">
        <v>835</v>
      </c>
      <c r="AA897" s="7" t="s">
        <v>836</v>
      </c>
      <c r="AB897" s="7" t="s">
        <v>837</v>
      </c>
      <c r="AC897" s="7" t="n">
        <v>0</v>
      </c>
      <c r="AD897" s="7" t="s">
        <v>838</v>
      </c>
      <c r="AE897" s="7" t="s">
        <v>836</v>
      </c>
    </row>
    <row r="898" customFormat="false" ht="12.75" hidden="false" customHeight="true" outlineLevel="0" collapsed="false">
      <c r="L898" s="7" t="n">
        <v>1120</v>
      </c>
      <c r="M898" s="7" t="s">
        <v>917</v>
      </c>
      <c r="N898" s="7" t="s">
        <v>832</v>
      </c>
      <c r="O898" s="7" t="s">
        <v>833</v>
      </c>
      <c r="P898" s="7" t="n">
        <v>110</v>
      </c>
      <c r="Q898" s="93" t="n">
        <f aca="false">P898/100</f>
        <v>1.1</v>
      </c>
      <c r="R898" s="7" t="n">
        <v>4</v>
      </c>
      <c r="S898" s="7" t="n">
        <v>0</v>
      </c>
      <c r="T898" s="7" t="n">
        <v>0</v>
      </c>
      <c r="U898" s="7" t="n">
        <v>0</v>
      </c>
      <c r="V898" s="7" t="n">
        <v>0</v>
      </c>
      <c r="W898" s="7" t="n">
        <v>0</v>
      </c>
      <c r="X898" s="7" t="n">
        <v>1</v>
      </c>
      <c r="Y898" s="7" t="s">
        <v>834</v>
      </c>
      <c r="Z898" s="7" t="s">
        <v>835</v>
      </c>
      <c r="AA898" s="7" t="s">
        <v>836</v>
      </c>
      <c r="AB898" s="7" t="s">
        <v>837</v>
      </c>
      <c r="AC898" s="7" t="n">
        <v>0</v>
      </c>
      <c r="AD898" s="7" t="s">
        <v>838</v>
      </c>
      <c r="AE898" s="7" t="s">
        <v>836</v>
      </c>
    </row>
    <row r="899" customFormat="false" ht="12.75" hidden="false" customHeight="true" outlineLevel="0" collapsed="false">
      <c r="L899" s="7" t="n">
        <v>1121</v>
      </c>
      <c r="M899" s="7" t="s">
        <v>915</v>
      </c>
      <c r="N899" s="7" t="s">
        <v>832</v>
      </c>
      <c r="O899" s="7" t="s">
        <v>833</v>
      </c>
      <c r="P899" s="7" t="n">
        <v>1000</v>
      </c>
      <c r="Q899" s="93" t="n">
        <f aca="false">P899/100</f>
        <v>10</v>
      </c>
      <c r="R899" s="7" t="n">
        <v>4</v>
      </c>
      <c r="S899" s="7" t="n">
        <v>0</v>
      </c>
      <c r="T899" s="7" t="n">
        <v>0</v>
      </c>
      <c r="U899" s="7" t="n">
        <v>0</v>
      </c>
      <c r="V899" s="7" t="n">
        <v>0</v>
      </c>
      <c r="W899" s="7" t="n">
        <v>0</v>
      </c>
      <c r="X899" s="7" t="n">
        <v>1</v>
      </c>
      <c r="Y899" s="7" t="s">
        <v>834</v>
      </c>
      <c r="Z899" s="7" t="s">
        <v>835</v>
      </c>
      <c r="AA899" s="7" t="s">
        <v>836</v>
      </c>
      <c r="AB899" s="7" t="s">
        <v>837</v>
      </c>
      <c r="AC899" s="7" t="n">
        <v>0</v>
      </c>
      <c r="AD899" s="7" t="s">
        <v>838</v>
      </c>
      <c r="AE899" s="7" t="s">
        <v>836</v>
      </c>
    </row>
    <row r="900" customFormat="false" ht="12.75" hidden="false" customHeight="true" outlineLevel="0" collapsed="false">
      <c r="L900" s="7" t="n">
        <v>1122</v>
      </c>
      <c r="M900" s="7" t="s">
        <v>919</v>
      </c>
      <c r="N900" s="7" t="s">
        <v>832</v>
      </c>
      <c r="O900" s="7" t="s">
        <v>833</v>
      </c>
      <c r="P900" s="7" t="n">
        <v>85</v>
      </c>
      <c r="Q900" s="93" t="n">
        <f aca="false">P900/100</f>
        <v>0.85</v>
      </c>
      <c r="R900" s="7" t="n">
        <v>4</v>
      </c>
      <c r="S900" s="7" t="n">
        <v>0</v>
      </c>
      <c r="T900" s="7" t="n">
        <v>0</v>
      </c>
      <c r="U900" s="7" t="n">
        <v>0</v>
      </c>
      <c r="V900" s="7" t="n">
        <v>0</v>
      </c>
      <c r="W900" s="7" t="n">
        <v>0</v>
      </c>
      <c r="X900" s="7" t="n">
        <v>1</v>
      </c>
      <c r="Y900" s="7" t="s">
        <v>834</v>
      </c>
      <c r="Z900" s="7" t="s">
        <v>835</v>
      </c>
      <c r="AA900" s="7" t="s">
        <v>836</v>
      </c>
      <c r="AB900" s="7" t="s">
        <v>837</v>
      </c>
      <c r="AC900" s="7" t="n">
        <v>0</v>
      </c>
      <c r="AD900" s="7" t="s">
        <v>838</v>
      </c>
      <c r="AE900" s="7" t="s">
        <v>836</v>
      </c>
    </row>
    <row r="901" customFormat="false" ht="12.75" hidden="false" customHeight="true" outlineLevel="0" collapsed="false">
      <c r="L901" s="7" t="n">
        <v>1123</v>
      </c>
      <c r="M901" s="7" t="s">
        <v>987</v>
      </c>
      <c r="N901" s="7" t="s">
        <v>832</v>
      </c>
      <c r="O901" s="7" t="s">
        <v>833</v>
      </c>
      <c r="P901" s="7" t="n">
        <v>1950</v>
      </c>
      <c r="Q901" s="93" t="n">
        <f aca="false">P901/100</f>
        <v>19.5</v>
      </c>
      <c r="R901" s="7" t="n">
        <v>41</v>
      </c>
      <c r="S901" s="7" t="n">
        <v>0</v>
      </c>
      <c r="T901" s="7" t="n">
        <v>0</v>
      </c>
      <c r="U901" s="7" t="n">
        <v>0</v>
      </c>
      <c r="V901" s="7" t="n">
        <v>0</v>
      </c>
      <c r="W901" s="7" t="n">
        <v>0</v>
      </c>
      <c r="X901" s="7" t="n">
        <v>1</v>
      </c>
      <c r="Y901" s="7" t="s">
        <v>834</v>
      </c>
      <c r="Z901" s="7" t="s">
        <v>835</v>
      </c>
      <c r="AA901" s="7" t="s">
        <v>836</v>
      </c>
      <c r="AB901" s="7" t="s">
        <v>837</v>
      </c>
      <c r="AC901" s="7" t="n">
        <v>0</v>
      </c>
      <c r="AD901" s="7" t="s">
        <v>838</v>
      </c>
      <c r="AE901" s="7" t="s">
        <v>836</v>
      </c>
    </row>
    <row r="902" customFormat="false" ht="12.75" hidden="false" customHeight="true" outlineLevel="0" collapsed="false">
      <c r="L902" s="7" t="n">
        <v>1124</v>
      </c>
      <c r="M902" s="7" t="s">
        <v>848</v>
      </c>
      <c r="N902" s="7" t="s">
        <v>832</v>
      </c>
      <c r="O902" s="7" t="s">
        <v>833</v>
      </c>
      <c r="P902" s="7" t="n">
        <v>250</v>
      </c>
      <c r="Q902" s="93" t="n">
        <f aca="false">P902/100</f>
        <v>2.5</v>
      </c>
      <c r="R902" s="7" t="n">
        <v>1</v>
      </c>
      <c r="S902" s="7" t="n">
        <v>0</v>
      </c>
      <c r="T902" s="7" t="n">
        <v>0</v>
      </c>
      <c r="U902" s="7" t="n">
        <v>0</v>
      </c>
      <c r="V902" s="7" t="n">
        <v>0</v>
      </c>
      <c r="W902" s="7" t="n">
        <v>0</v>
      </c>
      <c r="X902" s="7" t="n">
        <v>1</v>
      </c>
      <c r="Y902" s="7" t="s">
        <v>834</v>
      </c>
      <c r="Z902" s="7" t="s">
        <v>835</v>
      </c>
      <c r="AA902" s="7" t="s">
        <v>836</v>
      </c>
      <c r="AB902" s="7" t="s">
        <v>837</v>
      </c>
      <c r="AC902" s="7" t="n">
        <v>0</v>
      </c>
      <c r="AD902" s="7" t="s">
        <v>838</v>
      </c>
      <c r="AE902" s="7" t="s">
        <v>836</v>
      </c>
    </row>
    <row r="903" customFormat="false" ht="12.75" hidden="false" customHeight="true" outlineLevel="0" collapsed="false">
      <c r="L903" s="7" t="n">
        <v>1125</v>
      </c>
      <c r="M903" s="7" t="s">
        <v>988</v>
      </c>
      <c r="N903" s="7" t="s">
        <v>832</v>
      </c>
      <c r="O903" s="7" t="s">
        <v>833</v>
      </c>
      <c r="P903" s="7" t="n">
        <v>220</v>
      </c>
      <c r="Q903" s="93" t="n">
        <f aca="false">P903/100</f>
        <v>2.2</v>
      </c>
      <c r="R903" s="7" t="n">
        <v>1</v>
      </c>
      <c r="S903" s="7" t="n">
        <v>0</v>
      </c>
      <c r="T903" s="7" t="n">
        <v>0</v>
      </c>
      <c r="U903" s="7" t="n">
        <v>0</v>
      </c>
      <c r="V903" s="7" t="n">
        <v>0</v>
      </c>
      <c r="W903" s="7" t="n">
        <v>0</v>
      </c>
      <c r="X903" s="7" t="n">
        <v>1</v>
      </c>
      <c r="Y903" s="7" t="s">
        <v>834</v>
      </c>
      <c r="Z903" s="7" t="s">
        <v>835</v>
      </c>
      <c r="AA903" s="7" t="s">
        <v>836</v>
      </c>
      <c r="AB903" s="7" t="s">
        <v>837</v>
      </c>
      <c r="AC903" s="7" t="n">
        <v>0</v>
      </c>
      <c r="AD903" s="7" t="s">
        <v>838</v>
      </c>
      <c r="AE903" s="7" t="s">
        <v>836</v>
      </c>
    </row>
    <row r="904" customFormat="false" ht="12.75" hidden="false" customHeight="true" outlineLevel="0" collapsed="false">
      <c r="L904" s="7" t="n">
        <v>1126</v>
      </c>
      <c r="M904" s="7" t="s">
        <v>989</v>
      </c>
      <c r="N904" s="7" t="s">
        <v>832</v>
      </c>
      <c r="O904" s="7" t="s">
        <v>833</v>
      </c>
      <c r="P904" s="7" t="n">
        <v>850</v>
      </c>
      <c r="Q904" s="93" t="n">
        <f aca="false">P904/100</f>
        <v>8.5</v>
      </c>
      <c r="R904" s="7" t="n">
        <v>44</v>
      </c>
      <c r="S904" s="7" t="n">
        <v>0</v>
      </c>
      <c r="T904" s="7" t="n">
        <v>0</v>
      </c>
      <c r="U904" s="7" t="n">
        <v>0</v>
      </c>
      <c r="V904" s="7" t="n">
        <v>0</v>
      </c>
      <c r="W904" s="7" t="n">
        <v>0</v>
      </c>
      <c r="X904" s="7" t="n">
        <v>3</v>
      </c>
      <c r="Y904" s="7" t="s">
        <v>834</v>
      </c>
      <c r="Z904" s="7" t="s">
        <v>835</v>
      </c>
      <c r="AA904" s="7" t="s">
        <v>836</v>
      </c>
      <c r="AB904" s="7" t="s">
        <v>837</v>
      </c>
      <c r="AC904" s="7" t="n">
        <v>0</v>
      </c>
      <c r="AD904" s="7" t="s">
        <v>838</v>
      </c>
      <c r="AE904" s="7" t="s">
        <v>836</v>
      </c>
    </row>
    <row r="905" customFormat="false" ht="12.75" hidden="false" customHeight="true" outlineLevel="0" collapsed="false">
      <c r="L905" s="7" t="n">
        <v>1127</v>
      </c>
      <c r="M905" s="7" t="s">
        <v>918</v>
      </c>
      <c r="N905" s="7" t="s">
        <v>832</v>
      </c>
      <c r="O905" s="7" t="s">
        <v>862</v>
      </c>
      <c r="P905" s="7" t="n">
        <v>5500</v>
      </c>
      <c r="Q905" s="93" t="n">
        <f aca="false">P905/100</f>
        <v>55</v>
      </c>
      <c r="R905" s="7" t="n">
        <v>15</v>
      </c>
      <c r="S905" s="7" t="n">
        <v>0</v>
      </c>
      <c r="T905" s="7" t="n">
        <v>0</v>
      </c>
      <c r="U905" s="7" t="n">
        <v>0</v>
      </c>
      <c r="V905" s="7" t="n">
        <v>0</v>
      </c>
      <c r="W905" s="7" t="n">
        <v>0</v>
      </c>
      <c r="X905" s="7" t="n">
        <v>1</v>
      </c>
      <c r="Y905" s="7" t="s">
        <v>834</v>
      </c>
      <c r="Z905" s="7" t="s">
        <v>835</v>
      </c>
      <c r="AA905" s="7" t="s">
        <v>836</v>
      </c>
      <c r="AB905" s="7" t="s">
        <v>837</v>
      </c>
      <c r="AC905" s="7" t="n">
        <v>0</v>
      </c>
      <c r="AD905" s="7" t="s">
        <v>838</v>
      </c>
      <c r="AE905" s="7" t="s">
        <v>836</v>
      </c>
    </row>
    <row r="906" customFormat="false" ht="12.75" hidden="false" customHeight="true" outlineLevel="0" collapsed="false">
      <c r="L906" s="7" t="n">
        <v>1128</v>
      </c>
      <c r="M906" s="7" t="s">
        <v>991</v>
      </c>
      <c r="N906" s="7" t="s">
        <v>832</v>
      </c>
      <c r="O906" s="7" t="s">
        <v>862</v>
      </c>
      <c r="P906" s="7" t="n">
        <v>6000</v>
      </c>
      <c r="Q906" s="93" t="n">
        <f aca="false">P906/100</f>
        <v>60</v>
      </c>
      <c r="R906" s="7" t="n">
        <v>44</v>
      </c>
      <c r="S906" s="7" t="n">
        <v>0</v>
      </c>
      <c r="T906" s="7" t="n">
        <v>0</v>
      </c>
      <c r="U906" s="7" t="n">
        <v>0</v>
      </c>
      <c r="V906" s="7" t="n">
        <v>0</v>
      </c>
      <c r="W906" s="7" t="n">
        <v>0</v>
      </c>
      <c r="X906" s="7" t="n">
        <v>3</v>
      </c>
      <c r="Y906" s="7" t="s">
        <v>834</v>
      </c>
      <c r="Z906" s="7" t="s">
        <v>835</v>
      </c>
      <c r="AA906" s="7" t="s">
        <v>836</v>
      </c>
      <c r="AB906" s="7" t="s">
        <v>837</v>
      </c>
      <c r="AC906" s="7" t="n">
        <v>0</v>
      </c>
      <c r="AD906" s="7" t="s">
        <v>838</v>
      </c>
      <c r="AE906" s="7" t="s">
        <v>836</v>
      </c>
    </row>
    <row r="907" customFormat="false" ht="12.75" hidden="false" customHeight="true" outlineLevel="0" collapsed="false">
      <c r="L907" s="7" t="n">
        <v>1129</v>
      </c>
      <c r="M907" s="7" t="s">
        <v>992</v>
      </c>
      <c r="N907" s="7" t="s">
        <v>832</v>
      </c>
      <c r="O907" s="7" t="s">
        <v>862</v>
      </c>
      <c r="P907" s="7" t="n">
        <v>2200</v>
      </c>
      <c r="Q907" s="93" t="n">
        <f aca="false">P907/100</f>
        <v>22</v>
      </c>
      <c r="R907" s="7" t="n">
        <v>44</v>
      </c>
      <c r="S907" s="7" t="n">
        <v>0</v>
      </c>
      <c r="T907" s="7" t="n">
        <v>0</v>
      </c>
      <c r="U907" s="7" t="n">
        <v>0</v>
      </c>
      <c r="V907" s="7" t="n">
        <v>0</v>
      </c>
      <c r="W907" s="7" t="n">
        <v>0</v>
      </c>
      <c r="X907" s="7" t="n">
        <v>3</v>
      </c>
      <c r="Y907" s="7" t="s">
        <v>834</v>
      </c>
      <c r="Z907" s="7" t="s">
        <v>835</v>
      </c>
      <c r="AA907" s="7" t="s">
        <v>836</v>
      </c>
      <c r="AB907" s="7" t="s">
        <v>837</v>
      </c>
      <c r="AC907" s="7" t="n">
        <v>0</v>
      </c>
      <c r="AD907" s="7" t="s">
        <v>838</v>
      </c>
      <c r="AE907" s="7" t="s">
        <v>836</v>
      </c>
    </row>
    <row r="908" customFormat="false" ht="12.75" hidden="false" customHeight="true" outlineLevel="0" collapsed="false">
      <c r="L908" s="7" t="n">
        <v>1130</v>
      </c>
      <c r="M908" s="7" t="s">
        <v>993</v>
      </c>
      <c r="N908" s="7" t="s">
        <v>832</v>
      </c>
      <c r="O908" s="7" t="s">
        <v>833</v>
      </c>
      <c r="P908" s="7" t="n">
        <v>900</v>
      </c>
      <c r="Q908" s="93" t="n">
        <f aca="false">P908/100</f>
        <v>9</v>
      </c>
      <c r="R908" s="7" t="n">
        <v>11</v>
      </c>
      <c r="S908" s="7" t="n">
        <v>0</v>
      </c>
      <c r="T908" s="7" t="n">
        <v>0</v>
      </c>
      <c r="U908" s="7" t="n">
        <v>0</v>
      </c>
      <c r="V908" s="7" t="n">
        <v>0</v>
      </c>
      <c r="W908" s="7" t="n">
        <v>0</v>
      </c>
      <c r="X908" s="7" t="n">
        <v>1</v>
      </c>
      <c r="Y908" s="7" t="s">
        <v>834</v>
      </c>
      <c r="Z908" s="7" t="s">
        <v>835</v>
      </c>
      <c r="AA908" s="7" t="s">
        <v>836</v>
      </c>
      <c r="AB908" s="7" t="s">
        <v>837</v>
      </c>
      <c r="AC908" s="7" t="n">
        <v>0</v>
      </c>
      <c r="AD908" s="7" t="s">
        <v>838</v>
      </c>
      <c r="AE908" s="7" t="s">
        <v>836</v>
      </c>
    </row>
    <row r="909" customFormat="false" ht="12.75" hidden="false" customHeight="true" outlineLevel="0" collapsed="false">
      <c r="L909" s="7" t="n">
        <v>1131</v>
      </c>
      <c r="M909" s="7" t="s">
        <v>994</v>
      </c>
      <c r="N909" s="7" t="s">
        <v>832</v>
      </c>
      <c r="O909" s="7" t="s">
        <v>833</v>
      </c>
      <c r="P909" s="7" t="n">
        <v>1400</v>
      </c>
      <c r="Q909" s="93" t="n">
        <f aca="false">P909/100</f>
        <v>14</v>
      </c>
      <c r="R909" s="7" t="n">
        <v>11</v>
      </c>
      <c r="S909" s="7" t="n">
        <v>0</v>
      </c>
      <c r="T909" s="7" t="n">
        <v>0</v>
      </c>
      <c r="U909" s="7" t="n">
        <v>0</v>
      </c>
      <c r="V909" s="7" t="n">
        <v>0</v>
      </c>
      <c r="W909" s="7" t="n">
        <v>0</v>
      </c>
      <c r="X909" s="7" t="n">
        <v>1</v>
      </c>
      <c r="Y909" s="7" t="s">
        <v>834</v>
      </c>
      <c r="Z909" s="7" t="s">
        <v>835</v>
      </c>
      <c r="AA909" s="7" t="s">
        <v>836</v>
      </c>
      <c r="AB909" s="7" t="s">
        <v>837</v>
      </c>
      <c r="AC909" s="7" t="n">
        <v>0</v>
      </c>
      <c r="AD909" s="7" t="s">
        <v>838</v>
      </c>
      <c r="AE909" s="7" t="s">
        <v>836</v>
      </c>
    </row>
    <row r="910" customFormat="false" ht="12.75" hidden="false" customHeight="true" outlineLevel="0" collapsed="false">
      <c r="L910" s="7" t="n">
        <v>1132</v>
      </c>
      <c r="M910" s="7" t="s">
        <v>995</v>
      </c>
      <c r="N910" s="7" t="s">
        <v>832</v>
      </c>
      <c r="O910" s="7" t="s">
        <v>833</v>
      </c>
      <c r="P910" s="7" t="n">
        <v>3200</v>
      </c>
      <c r="Q910" s="93" t="n">
        <f aca="false">P910/100</f>
        <v>32</v>
      </c>
      <c r="R910" s="7" t="n">
        <v>11</v>
      </c>
      <c r="S910" s="7" t="n">
        <v>0</v>
      </c>
      <c r="T910" s="7" t="n">
        <v>0</v>
      </c>
      <c r="U910" s="7" t="n">
        <v>0</v>
      </c>
      <c r="V910" s="7" t="n">
        <v>0</v>
      </c>
      <c r="W910" s="7" t="n">
        <v>0</v>
      </c>
      <c r="X910" s="7" t="n">
        <v>1</v>
      </c>
      <c r="Y910" s="7" t="s">
        <v>834</v>
      </c>
      <c r="Z910" s="7" t="s">
        <v>835</v>
      </c>
      <c r="AA910" s="7" t="s">
        <v>836</v>
      </c>
      <c r="AB910" s="7" t="s">
        <v>837</v>
      </c>
      <c r="AC910" s="7" t="n">
        <v>0</v>
      </c>
      <c r="AD910" s="7" t="s">
        <v>838</v>
      </c>
      <c r="AE910" s="7" t="s">
        <v>836</v>
      </c>
    </row>
    <row r="911" customFormat="false" ht="12.75" hidden="false" customHeight="true" outlineLevel="0" collapsed="false">
      <c r="L911" s="7" t="n">
        <v>1133</v>
      </c>
      <c r="M911" s="7" t="s">
        <v>996</v>
      </c>
      <c r="N911" s="7" t="s">
        <v>832</v>
      </c>
      <c r="O911" s="7" t="s">
        <v>833</v>
      </c>
      <c r="P911" s="7" t="n">
        <v>900</v>
      </c>
      <c r="Q911" s="93" t="n">
        <f aca="false">P911/100</f>
        <v>9</v>
      </c>
      <c r="R911" s="7" t="n">
        <v>11</v>
      </c>
      <c r="S911" s="7" t="n">
        <v>0</v>
      </c>
      <c r="T911" s="7" t="n">
        <v>0</v>
      </c>
      <c r="U911" s="7" t="n">
        <v>0</v>
      </c>
      <c r="V911" s="7" t="n">
        <v>0</v>
      </c>
      <c r="W911" s="7" t="n">
        <v>0</v>
      </c>
      <c r="X911" s="7" t="n">
        <v>1</v>
      </c>
      <c r="Y911" s="7" t="s">
        <v>834</v>
      </c>
      <c r="Z911" s="7" t="s">
        <v>835</v>
      </c>
      <c r="AA911" s="7" t="s">
        <v>836</v>
      </c>
      <c r="AB911" s="7" t="s">
        <v>837</v>
      </c>
      <c r="AC911" s="7" t="n">
        <v>0</v>
      </c>
      <c r="AD911" s="7" t="s">
        <v>838</v>
      </c>
      <c r="AE911" s="7" t="s">
        <v>836</v>
      </c>
    </row>
    <row r="912" customFormat="false" ht="12.75" hidden="false" customHeight="true" outlineLevel="0" collapsed="false">
      <c r="L912" s="7" t="n">
        <v>1134</v>
      </c>
      <c r="M912" s="7" t="s">
        <v>997</v>
      </c>
      <c r="N912" s="7" t="s">
        <v>832</v>
      </c>
      <c r="O912" s="7" t="s">
        <v>833</v>
      </c>
      <c r="P912" s="7" t="n">
        <v>1400</v>
      </c>
      <c r="Q912" s="93" t="n">
        <f aca="false">P912/100</f>
        <v>14</v>
      </c>
      <c r="R912" s="7" t="n">
        <v>11</v>
      </c>
      <c r="S912" s="7" t="n">
        <v>0</v>
      </c>
      <c r="T912" s="7" t="n">
        <v>0</v>
      </c>
      <c r="U912" s="7" t="n">
        <v>0</v>
      </c>
      <c r="V912" s="7" t="n">
        <v>0</v>
      </c>
      <c r="W912" s="7" t="n">
        <v>0</v>
      </c>
      <c r="X912" s="7" t="n">
        <v>1</v>
      </c>
      <c r="Y912" s="7" t="s">
        <v>834</v>
      </c>
      <c r="Z912" s="7" t="s">
        <v>835</v>
      </c>
      <c r="AA912" s="7" t="s">
        <v>836</v>
      </c>
      <c r="AB912" s="7" t="s">
        <v>837</v>
      </c>
      <c r="AC912" s="7" t="n">
        <v>0</v>
      </c>
      <c r="AD912" s="7" t="s">
        <v>838</v>
      </c>
      <c r="AE912" s="7" t="s">
        <v>836</v>
      </c>
    </row>
    <row r="913" customFormat="false" ht="12.75" hidden="false" customHeight="true" outlineLevel="0" collapsed="false">
      <c r="L913" s="7" t="n">
        <v>1135</v>
      </c>
      <c r="M913" s="7" t="s">
        <v>998</v>
      </c>
      <c r="N913" s="7" t="s">
        <v>832</v>
      </c>
      <c r="O913" s="7" t="s">
        <v>833</v>
      </c>
      <c r="P913" s="7" t="n">
        <v>3200</v>
      </c>
      <c r="Q913" s="93" t="n">
        <f aca="false">P913/100</f>
        <v>32</v>
      </c>
      <c r="R913" s="7" t="n">
        <v>11</v>
      </c>
      <c r="S913" s="7" t="n">
        <v>0</v>
      </c>
      <c r="T913" s="7" t="n">
        <v>0</v>
      </c>
      <c r="U913" s="7" t="n">
        <v>0</v>
      </c>
      <c r="V913" s="7" t="n">
        <v>0</v>
      </c>
      <c r="W913" s="7" t="n">
        <v>0</v>
      </c>
      <c r="X913" s="7" t="n">
        <v>1</v>
      </c>
      <c r="Y913" s="7" t="s">
        <v>834</v>
      </c>
      <c r="Z913" s="7" t="s">
        <v>835</v>
      </c>
      <c r="AA913" s="7" t="s">
        <v>836</v>
      </c>
      <c r="AB913" s="7" t="s">
        <v>837</v>
      </c>
      <c r="AC913" s="7" t="n">
        <v>0</v>
      </c>
      <c r="AD913" s="7" t="s">
        <v>838</v>
      </c>
      <c r="AE913" s="7" t="s">
        <v>836</v>
      </c>
    </row>
    <row r="914" customFormat="false" ht="12.75" hidden="false" customHeight="true" outlineLevel="0" collapsed="false">
      <c r="L914" s="7" t="n">
        <v>1136</v>
      </c>
      <c r="M914" s="7" t="s">
        <v>999</v>
      </c>
      <c r="N914" s="7" t="s">
        <v>832</v>
      </c>
      <c r="O914" s="7" t="s">
        <v>833</v>
      </c>
      <c r="P914" s="7" t="n">
        <v>1100</v>
      </c>
      <c r="Q914" s="93" t="n">
        <f aca="false">P914/100</f>
        <v>11</v>
      </c>
      <c r="R914" s="7" t="n">
        <v>11</v>
      </c>
      <c r="S914" s="7" t="n">
        <v>0</v>
      </c>
      <c r="T914" s="7" t="n">
        <v>0</v>
      </c>
      <c r="U914" s="7" t="n">
        <v>0</v>
      </c>
      <c r="V914" s="7" t="n">
        <v>0</v>
      </c>
      <c r="W914" s="7" t="n">
        <v>0</v>
      </c>
      <c r="X914" s="7" t="n">
        <v>1</v>
      </c>
      <c r="Y914" s="7" t="s">
        <v>834</v>
      </c>
      <c r="Z914" s="7" t="s">
        <v>835</v>
      </c>
      <c r="AA914" s="7" t="s">
        <v>836</v>
      </c>
      <c r="AB914" s="7" t="s">
        <v>837</v>
      </c>
      <c r="AC914" s="7" t="n">
        <v>0</v>
      </c>
      <c r="AD914" s="7" t="s">
        <v>838</v>
      </c>
      <c r="AE914" s="7" t="s">
        <v>836</v>
      </c>
    </row>
    <row r="915" customFormat="false" ht="12.75" hidden="false" customHeight="true" outlineLevel="0" collapsed="false">
      <c r="L915" s="7" t="n">
        <v>1137</v>
      </c>
      <c r="M915" s="7" t="s">
        <v>1000</v>
      </c>
      <c r="N915" s="7" t="s">
        <v>832</v>
      </c>
      <c r="O915" s="7" t="s">
        <v>833</v>
      </c>
      <c r="P915" s="7" t="n">
        <v>1800</v>
      </c>
      <c r="Q915" s="93" t="n">
        <f aca="false">P915/100</f>
        <v>18</v>
      </c>
      <c r="R915" s="7" t="n">
        <v>11</v>
      </c>
      <c r="S915" s="7" t="n">
        <v>0</v>
      </c>
      <c r="T915" s="7" t="n">
        <v>0</v>
      </c>
      <c r="U915" s="7" t="n">
        <v>0</v>
      </c>
      <c r="V915" s="7" t="n">
        <v>0</v>
      </c>
      <c r="W915" s="7" t="n">
        <v>0</v>
      </c>
      <c r="X915" s="7" t="n">
        <v>1</v>
      </c>
      <c r="Y915" s="7" t="s">
        <v>834</v>
      </c>
      <c r="Z915" s="7" t="s">
        <v>835</v>
      </c>
      <c r="AA915" s="7" t="s">
        <v>836</v>
      </c>
      <c r="AB915" s="7" t="s">
        <v>837</v>
      </c>
      <c r="AC915" s="7" t="n">
        <v>0</v>
      </c>
      <c r="AD915" s="7" t="s">
        <v>838</v>
      </c>
      <c r="AE915" s="7" t="s">
        <v>836</v>
      </c>
    </row>
    <row r="916" customFormat="false" ht="12.75" hidden="false" customHeight="true" outlineLevel="0" collapsed="false">
      <c r="L916" s="7" t="n">
        <v>1138</v>
      </c>
      <c r="M916" s="7" t="s">
        <v>1001</v>
      </c>
      <c r="N916" s="7" t="s">
        <v>832</v>
      </c>
      <c r="O916" s="7" t="s">
        <v>833</v>
      </c>
      <c r="P916" s="7" t="n">
        <v>3820</v>
      </c>
      <c r="Q916" s="93" t="n">
        <f aca="false">P916/100</f>
        <v>38.2</v>
      </c>
      <c r="R916" s="7" t="n">
        <v>11</v>
      </c>
      <c r="S916" s="7" t="n">
        <v>0</v>
      </c>
      <c r="T916" s="7" t="n">
        <v>0</v>
      </c>
      <c r="U916" s="7" t="n">
        <v>0</v>
      </c>
      <c r="V916" s="7" t="n">
        <v>0</v>
      </c>
      <c r="W916" s="7" t="n">
        <v>0</v>
      </c>
      <c r="X916" s="7" t="n">
        <v>1</v>
      </c>
      <c r="Y916" s="7" t="s">
        <v>834</v>
      </c>
      <c r="Z916" s="7" t="s">
        <v>835</v>
      </c>
      <c r="AA916" s="7" t="s">
        <v>836</v>
      </c>
      <c r="AB916" s="7" t="s">
        <v>837</v>
      </c>
      <c r="AC916" s="7" t="n">
        <v>0</v>
      </c>
      <c r="AD916" s="7" t="s">
        <v>838</v>
      </c>
      <c r="AE916" s="7" t="s">
        <v>836</v>
      </c>
    </row>
    <row r="917" customFormat="false" ht="12.75" hidden="false" customHeight="true" outlineLevel="0" collapsed="false">
      <c r="L917" s="7" t="n">
        <v>1139</v>
      </c>
      <c r="M917" s="7" t="s">
        <v>1002</v>
      </c>
      <c r="N917" s="7" t="s">
        <v>832</v>
      </c>
      <c r="O917" s="7" t="s">
        <v>833</v>
      </c>
      <c r="P917" s="7" t="n">
        <v>1100</v>
      </c>
      <c r="Q917" s="93" t="n">
        <f aca="false">P917/100</f>
        <v>11</v>
      </c>
      <c r="R917" s="7" t="n">
        <v>11</v>
      </c>
      <c r="S917" s="7" t="n">
        <v>0</v>
      </c>
      <c r="T917" s="7" t="n">
        <v>0</v>
      </c>
      <c r="U917" s="7" t="n">
        <v>0</v>
      </c>
      <c r="V917" s="7" t="n">
        <v>0</v>
      </c>
      <c r="W917" s="7" t="n">
        <v>0</v>
      </c>
      <c r="X917" s="7" t="n">
        <v>1</v>
      </c>
      <c r="Y917" s="7" t="s">
        <v>834</v>
      </c>
      <c r="Z917" s="7" t="s">
        <v>835</v>
      </c>
      <c r="AA917" s="7" t="s">
        <v>836</v>
      </c>
      <c r="AB917" s="7" t="s">
        <v>837</v>
      </c>
      <c r="AC917" s="7" t="n">
        <v>0</v>
      </c>
      <c r="AD917" s="7" t="s">
        <v>838</v>
      </c>
      <c r="AE917" s="7" t="s">
        <v>836</v>
      </c>
    </row>
    <row r="918" customFormat="false" ht="12.75" hidden="false" customHeight="true" outlineLevel="0" collapsed="false">
      <c r="L918" s="7" t="n">
        <v>1140</v>
      </c>
      <c r="M918" s="7" t="s">
        <v>1003</v>
      </c>
      <c r="N918" s="7" t="s">
        <v>832</v>
      </c>
      <c r="O918" s="7" t="s">
        <v>833</v>
      </c>
      <c r="P918" s="7" t="n">
        <v>1800</v>
      </c>
      <c r="Q918" s="93" t="n">
        <f aca="false">P918/100</f>
        <v>18</v>
      </c>
      <c r="R918" s="7" t="n">
        <v>11</v>
      </c>
      <c r="S918" s="7" t="n">
        <v>0</v>
      </c>
      <c r="T918" s="7" t="n">
        <v>0</v>
      </c>
      <c r="U918" s="7" t="n">
        <v>0</v>
      </c>
      <c r="V918" s="7" t="n">
        <v>0</v>
      </c>
      <c r="W918" s="7" t="n">
        <v>0</v>
      </c>
      <c r="X918" s="7" t="n">
        <v>1</v>
      </c>
      <c r="Y918" s="7" t="s">
        <v>834</v>
      </c>
      <c r="Z918" s="7" t="s">
        <v>835</v>
      </c>
      <c r="AA918" s="7" t="s">
        <v>836</v>
      </c>
      <c r="AB918" s="7" t="s">
        <v>837</v>
      </c>
      <c r="AC918" s="7" t="n">
        <v>0</v>
      </c>
      <c r="AD918" s="7" t="s">
        <v>838</v>
      </c>
      <c r="AE918" s="7" t="s">
        <v>836</v>
      </c>
    </row>
    <row r="919" customFormat="false" ht="12.75" hidden="false" customHeight="true" outlineLevel="0" collapsed="false">
      <c r="L919" s="7" t="n">
        <v>1141</v>
      </c>
      <c r="M919" s="7" t="s">
        <v>1004</v>
      </c>
      <c r="N919" s="7" t="s">
        <v>832</v>
      </c>
      <c r="O919" s="7" t="s">
        <v>833</v>
      </c>
      <c r="P919" s="7" t="n">
        <v>3820</v>
      </c>
      <c r="Q919" s="93" t="n">
        <f aca="false">P919/100</f>
        <v>38.2</v>
      </c>
      <c r="R919" s="7" t="n">
        <v>11</v>
      </c>
      <c r="S919" s="7" t="n">
        <v>0</v>
      </c>
      <c r="T919" s="7" t="n">
        <v>0</v>
      </c>
      <c r="U919" s="7" t="n">
        <v>0</v>
      </c>
      <c r="V919" s="7" t="n">
        <v>0</v>
      </c>
      <c r="W919" s="7" t="n">
        <v>0</v>
      </c>
      <c r="X919" s="7" t="n">
        <v>1</v>
      </c>
      <c r="Y919" s="7" t="s">
        <v>834</v>
      </c>
      <c r="Z919" s="7" t="s">
        <v>835</v>
      </c>
      <c r="AA919" s="7" t="s">
        <v>836</v>
      </c>
      <c r="AB919" s="7" t="s">
        <v>837</v>
      </c>
      <c r="AC919" s="7" t="n">
        <v>0</v>
      </c>
      <c r="AD919" s="7" t="s">
        <v>838</v>
      </c>
      <c r="AE919" s="7" t="s">
        <v>836</v>
      </c>
    </row>
    <row r="920" customFormat="false" ht="12.75" hidden="false" customHeight="true" outlineLevel="0" collapsed="false">
      <c r="L920" s="7" t="n">
        <v>1142</v>
      </c>
      <c r="M920" s="7" t="s">
        <v>1005</v>
      </c>
      <c r="N920" s="7" t="s">
        <v>832</v>
      </c>
      <c r="O920" s="7" t="s">
        <v>833</v>
      </c>
      <c r="P920" s="7" t="n">
        <v>1000</v>
      </c>
      <c r="Q920" s="93" t="n">
        <f aca="false">P920/100</f>
        <v>10</v>
      </c>
      <c r="R920" s="7" t="n">
        <v>11</v>
      </c>
      <c r="S920" s="7" t="n">
        <v>0</v>
      </c>
      <c r="T920" s="7" t="n">
        <v>0</v>
      </c>
      <c r="U920" s="7" t="n">
        <v>0</v>
      </c>
      <c r="V920" s="7" t="n">
        <v>0</v>
      </c>
      <c r="W920" s="7" t="n">
        <v>0</v>
      </c>
      <c r="X920" s="7" t="n">
        <v>1</v>
      </c>
      <c r="Y920" s="7" t="s">
        <v>834</v>
      </c>
      <c r="Z920" s="7" t="s">
        <v>835</v>
      </c>
      <c r="AA920" s="7" t="s">
        <v>836</v>
      </c>
      <c r="AB920" s="7" t="s">
        <v>837</v>
      </c>
      <c r="AC920" s="7" t="n">
        <v>0</v>
      </c>
      <c r="AD920" s="7" t="s">
        <v>838</v>
      </c>
      <c r="AE920" s="7" t="s">
        <v>836</v>
      </c>
    </row>
    <row r="921" customFormat="false" ht="12.75" hidden="false" customHeight="true" outlineLevel="0" collapsed="false">
      <c r="L921" s="7" t="n">
        <v>1143</v>
      </c>
      <c r="M921" s="7" t="s">
        <v>1006</v>
      </c>
      <c r="N921" s="7" t="s">
        <v>832</v>
      </c>
      <c r="O921" s="7" t="s">
        <v>833</v>
      </c>
      <c r="P921" s="7" t="n">
        <v>1600</v>
      </c>
      <c r="Q921" s="93" t="n">
        <f aca="false">P921/100</f>
        <v>16</v>
      </c>
      <c r="R921" s="7" t="n">
        <v>11</v>
      </c>
      <c r="S921" s="7" t="n">
        <v>0</v>
      </c>
      <c r="T921" s="7" t="n">
        <v>0</v>
      </c>
      <c r="U921" s="7" t="n">
        <v>0</v>
      </c>
      <c r="V921" s="7" t="n">
        <v>0</v>
      </c>
      <c r="W921" s="7" t="n">
        <v>0</v>
      </c>
      <c r="X921" s="7" t="n">
        <v>1</v>
      </c>
      <c r="Y921" s="7" t="s">
        <v>834</v>
      </c>
      <c r="Z921" s="7" t="s">
        <v>835</v>
      </c>
      <c r="AA921" s="7" t="s">
        <v>836</v>
      </c>
      <c r="AB921" s="7" t="s">
        <v>837</v>
      </c>
      <c r="AC921" s="7" t="n">
        <v>0</v>
      </c>
      <c r="AD921" s="7" t="s">
        <v>838</v>
      </c>
      <c r="AE921" s="7" t="s">
        <v>836</v>
      </c>
    </row>
    <row r="922" customFormat="false" ht="12.75" hidden="false" customHeight="true" outlineLevel="0" collapsed="false">
      <c r="L922" s="7" t="n">
        <v>1144</v>
      </c>
      <c r="M922" s="7" t="s">
        <v>1007</v>
      </c>
      <c r="N922" s="7" t="s">
        <v>832</v>
      </c>
      <c r="O922" s="7" t="s">
        <v>833</v>
      </c>
      <c r="P922" s="7" t="n">
        <v>775</v>
      </c>
      <c r="Q922" s="93" t="n">
        <f aca="false">P922/100</f>
        <v>7.75</v>
      </c>
      <c r="R922" s="7" t="n">
        <v>11</v>
      </c>
      <c r="S922" s="7" t="n">
        <v>0</v>
      </c>
      <c r="T922" s="7" t="n">
        <v>0</v>
      </c>
      <c r="U922" s="7" t="n">
        <v>0</v>
      </c>
      <c r="V922" s="7" t="n">
        <v>0</v>
      </c>
      <c r="W922" s="7" t="n">
        <v>0</v>
      </c>
      <c r="X922" s="7" t="n">
        <v>1</v>
      </c>
      <c r="Y922" s="7" t="s">
        <v>834</v>
      </c>
      <c r="Z922" s="7" t="s">
        <v>835</v>
      </c>
      <c r="AA922" s="7" t="s">
        <v>836</v>
      </c>
      <c r="AB922" s="7" t="s">
        <v>837</v>
      </c>
      <c r="AC922" s="7" t="n">
        <v>0</v>
      </c>
      <c r="AD922" s="7" t="s">
        <v>838</v>
      </c>
      <c r="AE922" s="7" t="s">
        <v>836</v>
      </c>
    </row>
    <row r="923" customFormat="false" ht="12.75" hidden="false" customHeight="true" outlineLevel="0" collapsed="false">
      <c r="L923" s="7" t="n">
        <v>1145</v>
      </c>
      <c r="M923" s="7" t="s">
        <v>1008</v>
      </c>
      <c r="N923" s="7" t="s">
        <v>832</v>
      </c>
      <c r="O923" s="7" t="s">
        <v>833</v>
      </c>
      <c r="P923" s="7" t="n">
        <v>3405</v>
      </c>
      <c r="Q923" s="93" t="n">
        <f aca="false">P923/100</f>
        <v>34.05</v>
      </c>
      <c r="R923" s="7" t="n">
        <v>11</v>
      </c>
      <c r="S923" s="7" t="n">
        <v>0</v>
      </c>
      <c r="T923" s="7" t="n">
        <v>0</v>
      </c>
      <c r="U923" s="7" t="n">
        <v>0</v>
      </c>
      <c r="V923" s="7" t="n">
        <v>0</v>
      </c>
      <c r="W923" s="7" t="n">
        <v>0</v>
      </c>
      <c r="X923" s="7" t="n">
        <v>1</v>
      </c>
      <c r="Y923" s="7" t="s">
        <v>834</v>
      </c>
      <c r="Z923" s="7" t="s">
        <v>835</v>
      </c>
      <c r="AA923" s="7" t="s">
        <v>836</v>
      </c>
      <c r="AB923" s="7" t="s">
        <v>837</v>
      </c>
      <c r="AC923" s="7" t="n">
        <v>0</v>
      </c>
      <c r="AD923" s="7" t="s">
        <v>838</v>
      </c>
      <c r="AE923" s="7" t="s">
        <v>836</v>
      </c>
    </row>
    <row r="924" customFormat="false" ht="12.75" hidden="false" customHeight="true" outlineLevel="0" collapsed="false">
      <c r="L924" s="7" t="n">
        <v>1146</v>
      </c>
      <c r="M924" s="7" t="s">
        <v>1009</v>
      </c>
      <c r="N924" s="7" t="s">
        <v>832</v>
      </c>
      <c r="O924" s="7" t="s">
        <v>833</v>
      </c>
      <c r="P924" s="7" t="n">
        <v>1050</v>
      </c>
      <c r="Q924" s="93" t="n">
        <f aca="false">P924/100</f>
        <v>10.5</v>
      </c>
      <c r="R924" s="7" t="n">
        <v>11</v>
      </c>
      <c r="S924" s="7" t="n">
        <v>0</v>
      </c>
      <c r="T924" s="7" t="n">
        <v>0</v>
      </c>
      <c r="U924" s="7" t="n">
        <v>0</v>
      </c>
      <c r="V924" s="7" t="n">
        <v>0</v>
      </c>
      <c r="W924" s="7" t="n">
        <v>0</v>
      </c>
      <c r="X924" s="7" t="n">
        <v>1</v>
      </c>
      <c r="Y924" s="7" t="s">
        <v>834</v>
      </c>
      <c r="Z924" s="7" t="s">
        <v>835</v>
      </c>
      <c r="AA924" s="7" t="s">
        <v>836</v>
      </c>
      <c r="AB924" s="7" t="s">
        <v>837</v>
      </c>
      <c r="AC924" s="7" t="n">
        <v>0</v>
      </c>
      <c r="AD924" s="7" t="s">
        <v>838</v>
      </c>
      <c r="AE924" s="7" t="s">
        <v>836</v>
      </c>
    </row>
    <row r="925" customFormat="false" ht="12.75" hidden="false" customHeight="true" outlineLevel="0" collapsed="false">
      <c r="L925" s="7" t="n">
        <v>1147</v>
      </c>
      <c r="M925" s="7" t="s">
        <v>1010</v>
      </c>
      <c r="N925" s="7" t="s">
        <v>832</v>
      </c>
      <c r="O925" s="7" t="s">
        <v>833</v>
      </c>
      <c r="P925" s="7" t="n">
        <v>1700</v>
      </c>
      <c r="Q925" s="93" t="n">
        <f aca="false">P925/100</f>
        <v>17</v>
      </c>
      <c r="R925" s="7" t="n">
        <v>11</v>
      </c>
      <c r="S925" s="7" t="n">
        <v>0</v>
      </c>
      <c r="T925" s="7" t="n">
        <v>0</v>
      </c>
      <c r="U925" s="7" t="n">
        <v>0</v>
      </c>
      <c r="V925" s="7" t="n">
        <v>0</v>
      </c>
      <c r="W925" s="7" t="n">
        <v>0</v>
      </c>
      <c r="X925" s="7" t="n">
        <v>1</v>
      </c>
      <c r="Y925" s="7" t="s">
        <v>834</v>
      </c>
      <c r="Z925" s="7" t="s">
        <v>835</v>
      </c>
      <c r="AA925" s="7" t="s">
        <v>836</v>
      </c>
      <c r="AB925" s="7" t="s">
        <v>837</v>
      </c>
      <c r="AC925" s="7" t="n">
        <v>0</v>
      </c>
      <c r="AD925" s="7" t="s">
        <v>838</v>
      </c>
      <c r="AE925" s="7" t="s">
        <v>836</v>
      </c>
    </row>
    <row r="926" customFormat="false" ht="12.75" hidden="false" customHeight="true" outlineLevel="0" collapsed="false">
      <c r="L926" s="7" t="n">
        <v>1148</v>
      </c>
      <c r="M926" s="7" t="s">
        <v>1011</v>
      </c>
      <c r="N926" s="7" t="s">
        <v>832</v>
      </c>
      <c r="O926" s="7" t="s">
        <v>833</v>
      </c>
      <c r="P926" s="7" t="n">
        <v>3615</v>
      </c>
      <c r="Q926" s="93" t="n">
        <f aca="false">P926/100</f>
        <v>36.15</v>
      </c>
      <c r="R926" s="7" t="n">
        <v>11</v>
      </c>
      <c r="S926" s="7" t="n">
        <v>0</v>
      </c>
      <c r="T926" s="7" t="n">
        <v>0</v>
      </c>
      <c r="U926" s="7" t="n">
        <v>0</v>
      </c>
      <c r="V926" s="7" t="n">
        <v>0</v>
      </c>
      <c r="W926" s="7" t="n">
        <v>0</v>
      </c>
      <c r="X926" s="7" t="n">
        <v>1</v>
      </c>
      <c r="Y926" s="7" t="s">
        <v>834</v>
      </c>
      <c r="Z926" s="7" t="s">
        <v>835</v>
      </c>
      <c r="AA926" s="7" t="s">
        <v>836</v>
      </c>
      <c r="AB926" s="7" t="s">
        <v>837</v>
      </c>
      <c r="AC926" s="7" t="n">
        <v>0</v>
      </c>
      <c r="AD926" s="7" t="s">
        <v>838</v>
      </c>
      <c r="AE926" s="7" t="s">
        <v>836</v>
      </c>
    </row>
    <row r="927" customFormat="false" ht="12.75" hidden="false" customHeight="true" outlineLevel="0" collapsed="false">
      <c r="L927" s="7" t="n">
        <v>1149</v>
      </c>
      <c r="M927" s="7" t="s">
        <v>906</v>
      </c>
      <c r="N927" s="7" t="s">
        <v>832</v>
      </c>
      <c r="O927" s="7" t="s">
        <v>833</v>
      </c>
      <c r="P927" s="7" t="n">
        <v>200</v>
      </c>
      <c r="Q927" s="93" t="n">
        <f aca="false">P927/100</f>
        <v>2</v>
      </c>
      <c r="R927" s="7" t="n">
        <v>2</v>
      </c>
      <c r="S927" s="7" t="n">
        <v>0</v>
      </c>
      <c r="T927" s="7" t="n">
        <v>0</v>
      </c>
      <c r="U927" s="7" t="n">
        <v>0</v>
      </c>
      <c r="V927" s="7" t="n">
        <v>0</v>
      </c>
      <c r="W927" s="7" t="n">
        <v>0</v>
      </c>
      <c r="X927" s="7" t="n">
        <v>1</v>
      </c>
      <c r="Y927" s="7" t="s">
        <v>834</v>
      </c>
      <c r="Z927" s="7" t="s">
        <v>835</v>
      </c>
      <c r="AA927" s="7" t="s">
        <v>836</v>
      </c>
      <c r="AB927" s="7" t="s">
        <v>837</v>
      </c>
      <c r="AC927" s="7" t="n">
        <v>0</v>
      </c>
      <c r="AD927" s="7" t="s">
        <v>838</v>
      </c>
      <c r="AE927" s="7" t="s">
        <v>836</v>
      </c>
    </row>
    <row r="928" customFormat="false" ht="12.75" hidden="false" customHeight="true" outlineLevel="0" collapsed="false">
      <c r="L928" s="7" t="n">
        <v>1150</v>
      </c>
      <c r="M928" s="7" t="s">
        <v>1012</v>
      </c>
      <c r="N928" s="7" t="s">
        <v>832</v>
      </c>
      <c r="O928" s="7" t="s">
        <v>833</v>
      </c>
      <c r="P928" s="7" t="n">
        <v>175</v>
      </c>
      <c r="Q928" s="93" t="n">
        <f aca="false">P928/100</f>
        <v>1.75</v>
      </c>
      <c r="R928" s="7" t="n">
        <v>2</v>
      </c>
      <c r="S928" s="7" t="n">
        <v>0</v>
      </c>
      <c r="T928" s="7" t="n">
        <v>0</v>
      </c>
      <c r="U928" s="7" t="n">
        <v>0</v>
      </c>
      <c r="V928" s="7" t="n">
        <v>0</v>
      </c>
      <c r="W928" s="7" t="n">
        <v>0</v>
      </c>
      <c r="X928" s="7" t="n">
        <v>1</v>
      </c>
      <c r="Y928" s="7" t="s">
        <v>834</v>
      </c>
      <c r="Z928" s="7" t="s">
        <v>835</v>
      </c>
      <c r="AA928" s="7" t="s">
        <v>836</v>
      </c>
      <c r="AB928" s="7" t="s">
        <v>837</v>
      </c>
      <c r="AC928" s="7" t="n">
        <v>0</v>
      </c>
      <c r="AD928" s="7" t="s">
        <v>838</v>
      </c>
      <c r="AE928" s="7" t="s">
        <v>836</v>
      </c>
    </row>
    <row r="929" customFormat="false" ht="12.75" hidden="false" customHeight="true" outlineLevel="0" collapsed="false">
      <c r="L929" s="7" t="n">
        <v>1151</v>
      </c>
      <c r="M929" s="7" t="s">
        <v>1013</v>
      </c>
      <c r="N929" s="7" t="s">
        <v>832</v>
      </c>
      <c r="O929" s="7" t="s">
        <v>833</v>
      </c>
      <c r="P929" s="7" t="n">
        <v>340</v>
      </c>
      <c r="Q929" s="93" t="n">
        <f aca="false">P929/100</f>
        <v>3.4</v>
      </c>
      <c r="R929" s="7" t="n">
        <v>1</v>
      </c>
      <c r="S929" s="7" t="n">
        <v>0</v>
      </c>
      <c r="T929" s="7" t="n">
        <v>0</v>
      </c>
      <c r="U929" s="7" t="n">
        <v>0</v>
      </c>
      <c r="V929" s="7" t="n">
        <v>0</v>
      </c>
      <c r="W929" s="7" t="n">
        <v>0</v>
      </c>
      <c r="X929" s="7" t="n">
        <v>1</v>
      </c>
      <c r="Y929" s="7" t="s">
        <v>834</v>
      </c>
      <c r="Z929" s="7" t="s">
        <v>835</v>
      </c>
      <c r="AA929" s="7" t="s">
        <v>836</v>
      </c>
      <c r="AB929" s="7" t="s">
        <v>837</v>
      </c>
      <c r="AC929" s="7" t="n">
        <v>0</v>
      </c>
      <c r="AD929" s="7" t="s">
        <v>838</v>
      </c>
      <c r="AE929" s="7" t="s">
        <v>836</v>
      </c>
    </row>
    <row r="930" customFormat="false" ht="12.75" hidden="false" customHeight="true" outlineLevel="0" collapsed="false">
      <c r="L930" s="7" t="n">
        <v>1152</v>
      </c>
      <c r="M930" s="7" t="s">
        <v>1014</v>
      </c>
      <c r="N930" s="7" t="s">
        <v>832</v>
      </c>
      <c r="O930" s="7" t="s">
        <v>833</v>
      </c>
      <c r="P930" s="7" t="n">
        <v>360</v>
      </c>
      <c r="Q930" s="93" t="n">
        <f aca="false">P930/100</f>
        <v>3.6</v>
      </c>
      <c r="R930" s="7" t="n">
        <v>1</v>
      </c>
      <c r="S930" s="7" t="n">
        <v>0</v>
      </c>
      <c r="T930" s="7" t="n">
        <v>0</v>
      </c>
      <c r="U930" s="7" t="n">
        <v>0</v>
      </c>
      <c r="V930" s="7" t="n">
        <v>0</v>
      </c>
      <c r="W930" s="7" t="n">
        <v>0</v>
      </c>
      <c r="X930" s="7" t="n">
        <v>1</v>
      </c>
      <c r="Y930" s="7" t="s">
        <v>834</v>
      </c>
      <c r="Z930" s="7" t="s">
        <v>835</v>
      </c>
      <c r="AA930" s="7" t="s">
        <v>836</v>
      </c>
      <c r="AB930" s="7" t="s">
        <v>837</v>
      </c>
      <c r="AC930" s="7" t="n">
        <v>0</v>
      </c>
      <c r="AD930" s="7" t="s">
        <v>838</v>
      </c>
      <c r="AE930" s="7" t="s">
        <v>836</v>
      </c>
    </row>
    <row r="931" customFormat="false" ht="12.75" hidden="false" customHeight="true" outlineLevel="0" collapsed="false">
      <c r="L931" s="7" t="n">
        <v>1153</v>
      </c>
      <c r="M931" s="7" t="s">
        <v>1015</v>
      </c>
      <c r="N931" s="7" t="s">
        <v>832</v>
      </c>
      <c r="O931" s="7" t="s">
        <v>833</v>
      </c>
      <c r="P931" s="7" t="n">
        <v>360</v>
      </c>
      <c r="Q931" s="93" t="n">
        <f aca="false">P931/100</f>
        <v>3.6</v>
      </c>
      <c r="R931" s="7" t="n">
        <v>1</v>
      </c>
      <c r="S931" s="7" t="n">
        <v>0</v>
      </c>
      <c r="T931" s="7" t="n">
        <v>0</v>
      </c>
      <c r="U931" s="7" t="n">
        <v>0</v>
      </c>
      <c r="V931" s="7" t="n">
        <v>0</v>
      </c>
      <c r="W931" s="7" t="n">
        <v>0</v>
      </c>
      <c r="X931" s="7" t="n">
        <v>1</v>
      </c>
      <c r="Y931" s="7" t="s">
        <v>834</v>
      </c>
      <c r="Z931" s="7" t="s">
        <v>835</v>
      </c>
      <c r="AA931" s="7" t="s">
        <v>836</v>
      </c>
      <c r="AB931" s="7" t="s">
        <v>837</v>
      </c>
      <c r="AC931" s="7" t="n">
        <v>0</v>
      </c>
      <c r="AD931" s="7" t="s">
        <v>838</v>
      </c>
      <c r="AE931" s="7" t="s">
        <v>836</v>
      </c>
    </row>
    <row r="932" customFormat="false" ht="12.75" hidden="false" customHeight="true" outlineLevel="0" collapsed="false">
      <c r="L932" s="7" t="n">
        <v>1154</v>
      </c>
      <c r="M932" s="7" t="s">
        <v>1016</v>
      </c>
      <c r="N932" s="7" t="s">
        <v>832</v>
      </c>
      <c r="O932" s="7" t="s">
        <v>833</v>
      </c>
      <c r="P932" s="7" t="n">
        <v>360</v>
      </c>
      <c r="Q932" s="93" t="n">
        <f aca="false">P932/100</f>
        <v>3.6</v>
      </c>
      <c r="R932" s="7" t="n">
        <v>1</v>
      </c>
      <c r="S932" s="7" t="n">
        <v>0</v>
      </c>
      <c r="T932" s="7" t="n">
        <v>0</v>
      </c>
      <c r="U932" s="7" t="n">
        <v>0</v>
      </c>
      <c r="V932" s="7" t="n">
        <v>0</v>
      </c>
      <c r="W932" s="7" t="n">
        <v>0</v>
      </c>
      <c r="X932" s="7" t="n">
        <v>1</v>
      </c>
      <c r="Y932" s="7" t="s">
        <v>834</v>
      </c>
      <c r="Z932" s="7" t="s">
        <v>835</v>
      </c>
      <c r="AA932" s="7" t="s">
        <v>836</v>
      </c>
      <c r="AB932" s="7" t="s">
        <v>837</v>
      </c>
      <c r="AC932" s="7" t="n">
        <v>0</v>
      </c>
      <c r="AD932" s="7" t="s">
        <v>838</v>
      </c>
      <c r="AE932" s="7" t="s">
        <v>836</v>
      </c>
    </row>
    <row r="933" customFormat="false" ht="12.75" hidden="false" customHeight="true" outlineLevel="0" collapsed="false">
      <c r="L933" s="7" t="n">
        <v>1155</v>
      </c>
      <c r="M933" s="7" t="s">
        <v>832</v>
      </c>
      <c r="N933" s="7" t="s">
        <v>832</v>
      </c>
      <c r="O933" s="7" t="s">
        <v>833</v>
      </c>
      <c r="P933" s="7" t="n">
        <v>0</v>
      </c>
      <c r="Q933" s="93" t="n">
        <f aca="false">P933/100</f>
        <v>0</v>
      </c>
      <c r="R933" s="7" t="n">
        <v>0</v>
      </c>
      <c r="S933" s="7" t="n">
        <v>0</v>
      </c>
      <c r="T933" s="7" t="n">
        <v>0</v>
      </c>
      <c r="U933" s="7" t="n">
        <v>0</v>
      </c>
      <c r="V933" s="7" t="n">
        <v>0</v>
      </c>
      <c r="W933" s="7" t="n">
        <v>0</v>
      </c>
      <c r="X933" s="7" t="n">
        <v>0</v>
      </c>
      <c r="Y933" s="7" t="s">
        <v>834</v>
      </c>
      <c r="Z933" s="7" t="s">
        <v>835</v>
      </c>
      <c r="AA933" s="7" t="s">
        <v>836</v>
      </c>
      <c r="AB933" s="7" t="s">
        <v>837</v>
      </c>
      <c r="AC933" s="7" t="n">
        <v>0</v>
      </c>
      <c r="AD933" s="7" t="s">
        <v>838</v>
      </c>
      <c r="AE933" s="7" t="s">
        <v>836</v>
      </c>
    </row>
    <row r="934" customFormat="false" ht="12.75" hidden="false" customHeight="true" outlineLevel="0" collapsed="false">
      <c r="L934" s="7" t="n">
        <v>1156</v>
      </c>
      <c r="M934" s="7" t="s">
        <v>1018</v>
      </c>
      <c r="N934" s="7" t="s">
        <v>832</v>
      </c>
      <c r="O934" s="7" t="s">
        <v>833</v>
      </c>
      <c r="P934" s="7" t="n">
        <v>360</v>
      </c>
      <c r="Q934" s="93" t="n">
        <f aca="false">P934/100</f>
        <v>3.6</v>
      </c>
      <c r="R934" s="7" t="n">
        <v>1</v>
      </c>
      <c r="S934" s="7" t="n">
        <v>0</v>
      </c>
      <c r="T934" s="7" t="n">
        <v>0</v>
      </c>
      <c r="U934" s="7" t="n">
        <v>0</v>
      </c>
      <c r="V934" s="7" t="n">
        <v>0</v>
      </c>
      <c r="W934" s="7" t="n">
        <v>0</v>
      </c>
      <c r="X934" s="7" t="n">
        <v>1</v>
      </c>
      <c r="Y934" s="7" t="s">
        <v>834</v>
      </c>
      <c r="Z934" s="7" t="s">
        <v>835</v>
      </c>
      <c r="AA934" s="7" t="s">
        <v>836</v>
      </c>
      <c r="AB934" s="7" t="s">
        <v>837</v>
      </c>
      <c r="AC934" s="7" t="n">
        <v>0</v>
      </c>
      <c r="AD934" s="7" t="s">
        <v>838</v>
      </c>
      <c r="AE934" s="7" t="s">
        <v>836</v>
      </c>
    </row>
    <row r="935" customFormat="false" ht="12.75" hidden="false" customHeight="true" outlineLevel="0" collapsed="false">
      <c r="L935" s="7" t="n">
        <v>1157</v>
      </c>
      <c r="M935" s="7" t="s">
        <v>1019</v>
      </c>
      <c r="N935" s="7" t="s">
        <v>832</v>
      </c>
      <c r="O935" s="7" t="s">
        <v>833</v>
      </c>
      <c r="P935" s="7" t="n">
        <v>460</v>
      </c>
      <c r="Q935" s="93" t="n">
        <f aca="false">P935/100</f>
        <v>4.6</v>
      </c>
      <c r="R935" s="7" t="n">
        <v>1</v>
      </c>
      <c r="S935" s="7" t="n">
        <v>0</v>
      </c>
      <c r="T935" s="7" t="n">
        <v>0</v>
      </c>
      <c r="U935" s="7" t="n">
        <v>0</v>
      </c>
      <c r="V935" s="7" t="n">
        <v>0</v>
      </c>
      <c r="W935" s="7" t="n">
        <v>0</v>
      </c>
      <c r="X935" s="7" t="n">
        <v>1</v>
      </c>
      <c r="Y935" s="7" t="s">
        <v>834</v>
      </c>
      <c r="Z935" s="7" t="s">
        <v>835</v>
      </c>
      <c r="AA935" s="7" t="s">
        <v>836</v>
      </c>
      <c r="AB935" s="7" t="s">
        <v>837</v>
      </c>
      <c r="AC935" s="7" t="n">
        <v>0</v>
      </c>
      <c r="AD935" s="7" t="s">
        <v>838</v>
      </c>
      <c r="AE935" s="7" t="s">
        <v>836</v>
      </c>
    </row>
    <row r="936" customFormat="false" ht="12.75" hidden="false" customHeight="true" outlineLevel="0" collapsed="false">
      <c r="L936" s="7" t="n">
        <v>1158</v>
      </c>
      <c r="M936" s="7" t="s">
        <v>1020</v>
      </c>
      <c r="N936" s="7" t="s">
        <v>832</v>
      </c>
      <c r="O936" s="7" t="s">
        <v>833</v>
      </c>
      <c r="P936" s="7" t="n">
        <v>1030</v>
      </c>
      <c r="Q936" s="93" t="n">
        <f aca="false">P936/100</f>
        <v>10.3</v>
      </c>
      <c r="R936" s="7" t="n">
        <v>3</v>
      </c>
      <c r="S936" s="7" t="n">
        <v>0</v>
      </c>
      <c r="T936" s="7" t="n">
        <v>0</v>
      </c>
      <c r="U936" s="7" t="n">
        <v>0</v>
      </c>
      <c r="V936" s="7" t="n">
        <v>0</v>
      </c>
      <c r="W936" s="7" t="n">
        <v>0</v>
      </c>
      <c r="X936" s="7" t="n">
        <v>1</v>
      </c>
      <c r="Y936" s="7" t="s">
        <v>834</v>
      </c>
      <c r="Z936" s="7" t="s">
        <v>835</v>
      </c>
      <c r="AA936" s="7" t="s">
        <v>836</v>
      </c>
      <c r="AB936" s="7" t="s">
        <v>837</v>
      </c>
      <c r="AC936" s="7" t="n">
        <v>0</v>
      </c>
      <c r="AD936" s="7" t="s">
        <v>838</v>
      </c>
      <c r="AE936" s="7" t="s">
        <v>836</v>
      </c>
    </row>
    <row r="937" customFormat="false" ht="12.75" hidden="false" customHeight="true" outlineLevel="0" collapsed="false">
      <c r="L937" s="7" t="n">
        <v>1159</v>
      </c>
      <c r="M937" s="7" t="s">
        <v>895</v>
      </c>
      <c r="N937" s="7" t="s">
        <v>832</v>
      </c>
      <c r="O937" s="7" t="s">
        <v>833</v>
      </c>
      <c r="P937" s="7" t="n">
        <v>680</v>
      </c>
      <c r="Q937" s="93" t="n">
        <f aca="false">P937/100</f>
        <v>6.8</v>
      </c>
      <c r="R937" s="7" t="n">
        <v>3</v>
      </c>
      <c r="S937" s="7" t="n">
        <v>0</v>
      </c>
      <c r="T937" s="7" t="n">
        <v>0</v>
      </c>
      <c r="U937" s="7" t="n">
        <v>0</v>
      </c>
      <c r="V937" s="7" t="n">
        <v>0</v>
      </c>
      <c r="W937" s="7" t="n">
        <v>0</v>
      </c>
      <c r="X937" s="7" t="n">
        <v>1</v>
      </c>
      <c r="Y937" s="7" t="s">
        <v>834</v>
      </c>
      <c r="Z937" s="7" t="s">
        <v>835</v>
      </c>
      <c r="AA937" s="7" t="s">
        <v>836</v>
      </c>
      <c r="AB937" s="7" t="s">
        <v>837</v>
      </c>
      <c r="AC937" s="7" t="n">
        <v>0</v>
      </c>
      <c r="AD937" s="7" t="s">
        <v>838</v>
      </c>
      <c r="AE937" s="7" t="s">
        <v>836</v>
      </c>
    </row>
    <row r="938" customFormat="false" ht="12.75" hidden="false" customHeight="true" outlineLevel="0" collapsed="false">
      <c r="L938" s="7" t="n">
        <v>1160</v>
      </c>
      <c r="M938" s="7" t="s">
        <v>1021</v>
      </c>
      <c r="N938" s="7" t="s">
        <v>832</v>
      </c>
      <c r="O938" s="7" t="s">
        <v>833</v>
      </c>
      <c r="P938" s="7" t="n">
        <v>630</v>
      </c>
      <c r="Q938" s="93" t="n">
        <f aca="false">P938/100</f>
        <v>6.3</v>
      </c>
      <c r="R938" s="7" t="n">
        <v>3</v>
      </c>
      <c r="S938" s="7" t="n">
        <v>0</v>
      </c>
      <c r="T938" s="7" t="n">
        <v>0</v>
      </c>
      <c r="U938" s="7" t="n">
        <v>0</v>
      </c>
      <c r="V938" s="7" t="n">
        <v>0</v>
      </c>
      <c r="W938" s="7" t="n">
        <v>0</v>
      </c>
      <c r="X938" s="7" t="n">
        <v>1</v>
      </c>
      <c r="Y938" s="7" t="s">
        <v>834</v>
      </c>
      <c r="Z938" s="7" t="s">
        <v>835</v>
      </c>
      <c r="AA938" s="7" t="s">
        <v>836</v>
      </c>
      <c r="AB938" s="7" t="s">
        <v>837</v>
      </c>
      <c r="AC938" s="7" t="n">
        <v>0</v>
      </c>
      <c r="AD938" s="7" t="s">
        <v>838</v>
      </c>
      <c r="AE938" s="7" t="s">
        <v>836</v>
      </c>
    </row>
    <row r="939" customFormat="false" ht="12.75" hidden="false" customHeight="true" outlineLevel="0" collapsed="false">
      <c r="L939" s="7" t="n">
        <v>1161</v>
      </c>
      <c r="M939" s="7" t="s">
        <v>1022</v>
      </c>
      <c r="N939" s="7" t="s">
        <v>832</v>
      </c>
      <c r="O939" s="7" t="s">
        <v>862</v>
      </c>
      <c r="P939" s="7" t="n">
        <v>110</v>
      </c>
      <c r="Q939" s="93" t="n">
        <f aca="false">P939/100</f>
        <v>1.1</v>
      </c>
      <c r="R939" s="7" t="n">
        <v>8</v>
      </c>
      <c r="S939" s="7" t="n">
        <v>0</v>
      </c>
      <c r="T939" s="7" t="n">
        <v>0</v>
      </c>
      <c r="U939" s="7" t="n">
        <v>0</v>
      </c>
      <c r="V939" s="7" t="n">
        <v>0</v>
      </c>
      <c r="W939" s="7" t="n">
        <v>0</v>
      </c>
      <c r="X939" s="7" t="n">
        <v>1</v>
      </c>
      <c r="Y939" s="7" t="s">
        <v>834</v>
      </c>
      <c r="Z939" s="7" t="s">
        <v>835</v>
      </c>
      <c r="AA939" s="7" t="s">
        <v>836</v>
      </c>
      <c r="AB939" s="7" t="s">
        <v>837</v>
      </c>
      <c r="AC939" s="7" t="n">
        <v>0</v>
      </c>
      <c r="AD939" s="7" t="s">
        <v>838</v>
      </c>
      <c r="AE939" s="7" t="s">
        <v>836</v>
      </c>
    </row>
    <row r="940" customFormat="false" ht="12.75" hidden="false" customHeight="true" outlineLevel="0" collapsed="false">
      <c r="L940" s="7" t="n">
        <v>1162</v>
      </c>
      <c r="M940" s="7" t="s">
        <v>1023</v>
      </c>
      <c r="N940" s="7" t="s">
        <v>832</v>
      </c>
      <c r="O940" s="7" t="s">
        <v>862</v>
      </c>
      <c r="P940" s="7" t="n">
        <v>50</v>
      </c>
      <c r="Q940" s="93" t="n">
        <f aca="false">P940/100</f>
        <v>0.5</v>
      </c>
      <c r="R940" s="7" t="n">
        <v>8</v>
      </c>
      <c r="S940" s="7" t="n">
        <v>0</v>
      </c>
      <c r="T940" s="7" t="n">
        <v>0</v>
      </c>
      <c r="U940" s="7" t="n">
        <v>0</v>
      </c>
      <c r="V940" s="7" t="n">
        <v>0</v>
      </c>
      <c r="W940" s="7" t="n">
        <v>0</v>
      </c>
      <c r="X940" s="7" t="n">
        <v>1</v>
      </c>
      <c r="Y940" s="7" t="s">
        <v>834</v>
      </c>
      <c r="Z940" s="7" t="s">
        <v>835</v>
      </c>
      <c r="AA940" s="7" t="s">
        <v>836</v>
      </c>
      <c r="AB940" s="7" t="s">
        <v>837</v>
      </c>
      <c r="AC940" s="7" t="n">
        <v>0</v>
      </c>
      <c r="AD940" s="7" t="s">
        <v>838</v>
      </c>
      <c r="AE940" s="7" t="s">
        <v>836</v>
      </c>
    </row>
    <row r="941" customFormat="false" ht="12.75" hidden="false" customHeight="true" outlineLevel="0" collapsed="false">
      <c r="L941" s="7" t="n">
        <v>1163</v>
      </c>
      <c r="M941" s="7" t="s">
        <v>1024</v>
      </c>
      <c r="N941" s="7" t="s">
        <v>832</v>
      </c>
      <c r="O941" s="7" t="s">
        <v>862</v>
      </c>
      <c r="P941" s="7" t="n">
        <v>195</v>
      </c>
      <c r="Q941" s="93" t="n">
        <f aca="false">P941/100</f>
        <v>1.95</v>
      </c>
      <c r="R941" s="7" t="n">
        <v>8</v>
      </c>
      <c r="S941" s="7" t="n">
        <v>0</v>
      </c>
      <c r="T941" s="7" t="n">
        <v>0</v>
      </c>
      <c r="U941" s="7" t="n">
        <v>0</v>
      </c>
      <c r="V941" s="7" t="n">
        <v>0</v>
      </c>
      <c r="W941" s="7" t="n">
        <v>0</v>
      </c>
      <c r="X941" s="7" t="n">
        <v>1</v>
      </c>
      <c r="Y941" s="7" t="s">
        <v>834</v>
      </c>
      <c r="Z941" s="7" t="s">
        <v>835</v>
      </c>
      <c r="AA941" s="7" t="s">
        <v>836</v>
      </c>
      <c r="AB941" s="7" t="s">
        <v>837</v>
      </c>
      <c r="AC941" s="7" t="n">
        <v>0</v>
      </c>
      <c r="AD941" s="7" t="s">
        <v>838</v>
      </c>
      <c r="AE941" s="7" t="s">
        <v>836</v>
      </c>
    </row>
    <row r="942" customFormat="false" ht="12.75" hidden="false" customHeight="true" outlineLevel="0" collapsed="false">
      <c r="L942" s="7" t="n">
        <v>1164</v>
      </c>
      <c r="M942" s="7" t="s">
        <v>1025</v>
      </c>
      <c r="N942" s="7" t="s">
        <v>832</v>
      </c>
      <c r="O942" s="7" t="s">
        <v>862</v>
      </c>
      <c r="P942" s="7" t="n">
        <v>115</v>
      </c>
      <c r="Q942" s="93" t="n">
        <f aca="false">P942/100</f>
        <v>1.15</v>
      </c>
      <c r="R942" s="7" t="n">
        <v>8</v>
      </c>
      <c r="S942" s="7" t="n">
        <v>0</v>
      </c>
      <c r="T942" s="7" t="n">
        <v>0</v>
      </c>
      <c r="U942" s="7" t="n">
        <v>0</v>
      </c>
      <c r="V942" s="7" t="n">
        <v>0</v>
      </c>
      <c r="W942" s="7" t="n">
        <v>0</v>
      </c>
      <c r="X942" s="7" t="n">
        <v>1</v>
      </c>
      <c r="Y942" s="7" t="s">
        <v>834</v>
      </c>
      <c r="Z942" s="7" t="s">
        <v>835</v>
      </c>
      <c r="AA942" s="7" t="s">
        <v>836</v>
      </c>
      <c r="AB942" s="7" t="s">
        <v>837</v>
      </c>
      <c r="AC942" s="7" t="n">
        <v>0</v>
      </c>
      <c r="AD942" s="7" t="s">
        <v>838</v>
      </c>
      <c r="AE942" s="7" t="s">
        <v>836</v>
      </c>
    </row>
    <row r="943" customFormat="false" ht="12.75" hidden="false" customHeight="true" outlineLevel="0" collapsed="false">
      <c r="L943" s="7" t="n">
        <v>1165</v>
      </c>
      <c r="M943" s="7" t="s">
        <v>1026</v>
      </c>
      <c r="N943" s="7" t="s">
        <v>832</v>
      </c>
      <c r="O943" s="7" t="s">
        <v>862</v>
      </c>
      <c r="P943" s="7" t="n">
        <v>350</v>
      </c>
      <c r="Q943" s="93" t="n">
        <f aca="false">P943/100</f>
        <v>3.5</v>
      </c>
      <c r="R943" s="7" t="n">
        <v>8</v>
      </c>
      <c r="S943" s="7" t="n">
        <v>0</v>
      </c>
      <c r="T943" s="7" t="n">
        <v>0</v>
      </c>
      <c r="U943" s="7" t="n">
        <v>0</v>
      </c>
      <c r="V943" s="7" t="n">
        <v>0</v>
      </c>
      <c r="W943" s="7" t="n">
        <v>0</v>
      </c>
      <c r="X943" s="7" t="n">
        <v>1</v>
      </c>
      <c r="Y943" s="7" t="s">
        <v>834</v>
      </c>
      <c r="Z943" s="7" t="s">
        <v>835</v>
      </c>
      <c r="AA943" s="7" t="s">
        <v>836</v>
      </c>
      <c r="AB943" s="7" t="s">
        <v>837</v>
      </c>
      <c r="AC943" s="7" t="n">
        <v>0</v>
      </c>
      <c r="AD943" s="7" t="s">
        <v>838</v>
      </c>
      <c r="AE943" s="7" t="s">
        <v>836</v>
      </c>
    </row>
    <row r="944" customFormat="false" ht="12.75" hidden="false" customHeight="true" outlineLevel="0" collapsed="false">
      <c r="L944" s="7" t="n">
        <v>1166</v>
      </c>
      <c r="M944" s="7" t="s">
        <v>1027</v>
      </c>
      <c r="N944" s="7" t="s">
        <v>832</v>
      </c>
      <c r="O944" s="7" t="s">
        <v>862</v>
      </c>
      <c r="P944" s="7" t="n">
        <v>260</v>
      </c>
      <c r="Q944" s="93" t="n">
        <f aca="false">P944/100</f>
        <v>2.6</v>
      </c>
      <c r="R944" s="7" t="n">
        <v>8</v>
      </c>
      <c r="S944" s="7" t="n">
        <v>0</v>
      </c>
      <c r="T944" s="7" t="n">
        <v>0</v>
      </c>
      <c r="U944" s="7" t="n">
        <v>0</v>
      </c>
      <c r="V944" s="7" t="n">
        <v>0</v>
      </c>
      <c r="W944" s="7" t="n">
        <v>0</v>
      </c>
      <c r="X944" s="7" t="n">
        <v>1</v>
      </c>
      <c r="Y944" s="7" t="s">
        <v>834</v>
      </c>
      <c r="Z944" s="7" t="s">
        <v>835</v>
      </c>
      <c r="AA944" s="7" t="s">
        <v>836</v>
      </c>
      <c r="AB944" s="7" t="s">
        <v>837</v>
      </c>
      <c r="AC944" s="7" t="n">
        <v>0</v>
      </c>
      <c r="AD944" s="7" t="s">
        <v>838</v>
      </c>
      <c r="AE944" s="7" t="s">
        <v>836</v>
      </c>
    </row>
    <row r="945" customFormat="false" ht="12.75" hidden="false" customHeight="true" outlineLevel="0" collapsed="false">
      <c r="L945" s="7" t="n">
        <v>1167</v>
      </c>
      <c r="M945" s="7" t="s">
        <v>1028</v>
      </c>
      <c r="N945" s="7" t="s">
        <v>832</v>
      </c>
      <c r="O945" s="7" t="s">
        <v>833</v>
      </c>
      <c r="P945" s="7" t="n">
        <v>1900</v>
      </c>
      <c r="Q945" s="93" t="n">
        <f aca="false">P945/100</f>
        <v>19</v>
      </c>
      <c r="R945" s="7" t="n">
        <v>6</v>
      </c>
      <c r="S945" s="7" t="n">
        <v>0</v>
      </c>
      <c r="T945" s="7" t="n">
        <v>0</v>
      </c>
      <c r="U945" s="7" t="n">
        <v>0</v>
      </c>
      <c r="V945" s="7" t="n">
        <v>0</v>
      </c>
      <c r="W945" s="7" t="n">
        <v>0</v>
      </c>
      <c r="X945" s="7" t="n">
        <v>1</v>
      </c>
      <c r="Y945" s="7" t="s">
        <v>834</v>
      </c>
      <c r="Z945" s="7" t="s">
        <v>835</v>
      </c>
      <c r="AA945" s="7" t="s">
        <v>836</v>
      </c>
      <c r="AB945" s="7" t="s">
        <v>837</v>
      </c>
      <c r="AC945" s="7" t="n">
        <v>0</v>
      </c>
      <c r="AD945" s="7" t="s">
        <v>838</v>
      </c>
      <c r="AE945" s="7" t="s">
        <v>836</v>
      </c>
    </row>
    <row r="946" customFormat="false" ht="12.75" hidden="false" customHeight="true" outlineLevel="0" collapsed="false">
      <c r="L946" s="7" t="n">
        <v>1168</v>
      </c>
      <c r="M946" s="7" t="s">
        <v>1029</v>
      </c>
      <c r="N946" s="7" t="s">
        <v>832</v>
      </c>
      <c r="O946" s="7" t="s">
        <v>833</v>
      </c>
      <c r="P946" s="7" t="n">
        <v>120</v>
      </c>
      <c r="Q946" s="93" t="n">
        <f aca="false">P946/100</f>
        <v>1.2</v>
      </c>
      <c r="R946" s="7" t="n">
        <v>13</v>
      </c>
      <c r="S946" s="7" t="n">
        <v>0</v>
      </c>
      <c r="T946" s="7" t="n">
        <v>0</v>
      </c>
      <c r="U946" s="7" t="n">
        <v>0</v>
      </c>
      <c r="V946" s="7" t="n">
        <v>0</v>
      </c>
      <c r="W946" s="7" t="n">
        <v>0</v>
      </c>
      <c r="X946" s="7" t="n">
        <v>3</v>
      </c>
      <c r="Y946" s="7" t="s">
        <v>834</v>
      </c>
      <c r="Z946" s="7" t="s">
        <v>835</v>
      </c>
      <c r="AA946" s="7" t="s">
        <v>836</v>
      </c>
      <c r="AB946" s="7" t="s">
        <v>837</v>
      </c>
      <c r="AC946" s="7" t="n">
        <v>0</v>
      </c>
      <c r="AD946" s="7" t="s">
        <v>838</v>
      </c>
      <c r="AE946" s="7" t="s">
        <v>836</v>
      </c>
    </row>
    <row r="947" customFormat="false" ht="12.75" hidden="false" customHeight="true" outlineLevel="0" collapsed="false">
      <c r="L947" s="7" t="n">
        <v>1169</v>
      </c>
      <c r="M947" s="7" t="s">
        <v>1030</v>
      </c>
      <c r="N947" s="7" t="s">
        <v>832</v>
      </c>
      <c r="O947" s="7" t="s">
        <v>833</v>
      </c>
      <c r="P947" s="7" t="n">
        <v>100</v>
      </c>
      <c r="Q947" s="93" t="n">
        <f aca="false">P947/100</f>
        <v>1</v>
      </c>
      <c r="R947" s="7" t="n">
        <v>13</v>
      </c>
      <c r="S947" s="7" t="n">
        <v>0</v>
      </c>
      <c r="T947" s="7" t="n">
        <v>0</v>
      </c>
      <c r="U947" s="7" t="n">
        <v>0</v>
      </c>
      <c r="V947" s="7" t="n">
        <v>0</v>
      </c>
      <c r="W947" s="7" t="n">
        <v>0</v>
      </c>
      <c r="X947" s="7" t="n">
        <v>3</v>
      </c>
      <c r="Y947" s="7" t="s">
        <v>834</v>
      </c>
      <c r="Z947" s="7" t="s">
        <v>835</v>
      </c>
      <c r="AA947" s="7" t="s">
        <v>836</v>
      </c>
      <c r="AB947" s="7" t="s">
        <v>837</v>
      </c>
      <c r="AC947" s="7" t="n">
        <v>0</v>
      </c>
      <c r="AD947" s="7" t="s">
        <v>838</v>
      </c>
      <c r="AE947" s="7" t="s">
        <v>836</v>
      </c>
    </row>
    <row r="948" customFormat="false" ht="12.75" hidden="false" customHeight="true" outlineLevel="0" collapsed="false">
      <c r="L948" s="7" t="n">
        <v>1170</v>
      </c>
      <c r="M948" s="7" t="s">
        <v>1031</v>
      </c>
      <c r="N948" s="7" t="s">
        <v>832</v>
      </c>
      <c r="O948" s="7" t="s">
        <v>833</v>
      </c>
      <c r="P948" s="7" t="n">
        <v>100</v>
      </c>
      <c r="Q948" s="93" t="n">
        <f aca="false">P948/100</f>
        <v>1</v>
      </c>
      <c r="R948" s="7" t="n">
        <v>4</v>
      </c>
      <c r="S948" s="7" t="n">
        <v>0</v>
      </c>
      <c r="T948" s="7" t="n">
        <v>0</v>
      </c>
      <c r="U948" s="7" t="n">
        <v>0</v>
      </c>
      <c r="V948" s="7" t="n">
        <v>0</v>
      </c>
      <c r="W948" s="7" t="n">
        <v>0</v>
      </c>
      <c r="X948" s="7" t="n">
        <v>1</v>
      </c>
      <c r="Y948" s="7" t="s">
        <v>834</v>
      </c>
      <c r="Z948" s="7" t="s">
        <v>835</v>
      </c>
      <c r="AA948" s="7" t="s">
        <v>836</v>
      </c>
      <c r="AB948" s="7" t="s">
        <v>837</v>
      </c>
      <c r="AC948" s="7" t="n">
        <v>0</v>
      </c>
      <c r="AD948" s="7" t="s">
        <v>838</v>
      </c>
      <c r="AE948" s="7" t="s">
        <v>836</v>
      </c>
    </row>
    <row r="949" customFormat="false" ht="12.75" hidden="false" customHeight="true" outlineLevel="0" collapsed="false">
      <c r="L949" s="7" t="n">
        <v>1171</v>
      </c>
      <c r="M949" s="7" t="s">
        <v>1032</v>
      </c>
      <c r="N949" s="7" t="s">
        <v>832</v>
      </c>
      <c r="O949" s="7" t="s">
        <v>833</v>
      </c>
      <c r="P949" s="7" t="n">
        <v>0</v>
      </c>
      <c r="Q949" s="93" t="n">
        <f aca="false">P949/100</f>
        <v>0</v>
      </c>
      <c r="R949" s="7" t="n">
        <v>13</v>
      </c>
      <c r="S949" s="7" t="n">
        <v>0</v>
      </c>
      <c r="T949" s="7" t="n">
        <v>0</v>
      </c>
      <c r="U949" s="7" t="n">
        <v>0</v>
      </c>
      <c r="V949" s="7" t="n">
        <v>0</v>
      </c>
      <c r="W949" s="7" t="n">
        <v>0</v>
      </c>
      <c r="X949" s="7" t="n">
        <v>1</v>
      </c>
      <c r="Y949" s="7" t="s">
        <v>834</v>
      </c>
      <c r="Z949" s="7" t="s">
        <v>835</v>
      </c>
      <c r="AA949" s="7" t="s">
        <v>836</v>
      </c>
      <c r="AB949" s="7" t="s">
        <v>837</v>
      </c>
      <c r="AC949" s="7" t="n">
        <v>0</v>
      </c>
      <c r="AD949" s="7" t="s">
        <v>838</v>
      </c>
      <c r="AE949" s="7" t="s">
        <v>836</v>
      </c>
    </row>
    <row r="950" customFormat="false" ht="12.75" hidden="false" customHeight="true" outlineLevel="0" collapsed="false">
      <c r="L950" s="7" t="n">
        <v>1172</v>
      </c>
      <c r="M950" s="7" t="s">
        <v>1033</v>
      </c>
      <c r="N950" s="7" t="s">
        <v>832</v>
      </c>
      <c r="O950" s="7" t="s">
        <v>833</v>
      </c>
      <c r="P950" s="7" t="n">
        <v>65</v>
      </c>
      <c r="Q950" s="93" t="n">
        <f aca="false">P950/100</f>
        <v>0.65</v>
      </c>
      <c r="R950" s="7" t="n">
        <v>4</v>
      </c>
      <c r="S950" s="7" t="n">
        <v>0</v>
      </c>
      <c r="T950" s="7" t="n">
        <v>0</v>
      </c>
      <c r="U950" s="7" t="n">
        <v>0</v>
      </c>
      <c r="V950" s="7" t="n">
        <v>0</v>
      </c>
      <c r="W950" s="7" t="n">
        <v>0</v>
      </c>
      <c r="X950" s="7" t="n">
        <v>1</v>
      </c>
      <c r="Y950" s="7" t="s">
        <v>834</v>
      </c>
      <c r="Z950" s="7" t="s">
        <v>835</v>
      </c>
      <c r="AA950" s="7" t="s">
        <v>836</v>
      </c>
      <c r="AB950" s="7" t="s">
        <v>837</v>
      </c>
      <c r="AC950" s="7" t="n">
        <v>0</v>
      </c>
      <c r="AD950" s="7" t="s">
        <v>838</v>
      </c>
      <c r="AE950" s="7" t="s">
        <v>836</v>
      </c>
    </row>
    <row r="951" customFormat="false" ht="12.75" hidden="false" customHeight="true" outlineLevel="0" collapsed="false">
      <c r="L951" s="7" t="n">
        <v>1173</v>
      </c>
      <c r="M951" s="7" t="s">
        <v>1034</v>
      </c>
      <c r="N951" s="7" t="s">
        <v>832</v>
      </c>
      <c r="O951" s="7" t="s">
        <v>833</v>
      </c>
      <c r="P951" s="7" t="n">
        <v>400</v>
      </c>
      <c r="Q951" s="93" t="n">
        <f aca="false">P951/100</f>
        <v>4</v>
      </c>
      <c r="R951" s="7" t="n">
        <v>9</v>
      </c>
      <c r="S951" s="7" t="n">
        <v>0</v>
      </c>
      <c r="T951" s="7" t="n">
        <v>0</v>
      </c>
      <c r="U951" s="7" t="n">
        <v>0</v>
      </c>
      <c r="V951" s="7" t="n">
        <v>0</v>
      </c>
      <c r="W951" s="7" t="n">
        <v>0</v>
      </c>
      <c r="X951" s="7" t="n">
        <v>1</v>
      </c>
      <c r="Y951" s="7" t="s">
        <v>834</v>
      </c>
      <c r="Z951" s="7" t="s">
        <v>835</v>
      </c>
      <c r="AA951" s="7" t="s">
        <v>836</v>
      </c>
      <c r="AB951" s="7" t="s">
        <v>837</v>
      </c>
      <c r="AC951" s="7" t="n">
        <v>0</v>
      </c>
      <c r="AD951" s="7" t="s">
        <v>838</v>
      </c>
      <c r="AE951" s="7" t="s">
        <v>836</v>
      </c>
    </row>
    <row r="952" customFormat="false" ht="12.75" hidden="false" customHeight="true" outlineLevel="0" collapsed="false">
      <c r="L952" s="7" t="n">
        <v>1174</v>
      </c>
      <c r="M952" s="7" t="s">
        <v>1557</v>
      </c>
      <c r="N952" s="7" t="s">
        <v>832</v>
      </c>
      <c r="O952" s="7" t="s">
        <v>833</v>
      </c>
      <c r="P952" s="7" t="n">
        <v>330</v>
      </c>
      <c r="Q952" s="93" t="n">
        <f aca="false">P952/100</f>
        <v>3.3</v>
      </c>
      <c r="R952" s="7" t="n">
        <v>7</v>
      </c>
      <c r="S952" s="7" t="n">
        <v>0</v>
      </c>
      <c r="T952" s="7" t="n">
        <v>0</v>
      </c>
      <c r="U952" s="7" t="n">
        <v>0</v>
      </c>
      <c r="V952" s="7" t="n">
        <v>0</v>
      </c>
      <c r="W952" s="7" t="n">
        <v>0</v>
      </c>
      <c r="X952" s="7" t="n">
        <v>1</v>
      </c>
      <c r="Y952" s="7" t="s">
        <v>834</v>
      </c>
      <c r="Z952" s="7" t="s">
        <v>835</v>
      </c>
      <c r="AA952" s="7" t="s">
        <v>836</v>
      </c>
      <c r="AB952" s="7" t="s">
        <v>837</v>
      </c>
      <c r="AC952" s="7" t="n">
        <v>0</v>
      </c>
      <c r="AD952" s="7" t="s">
        <v>838</v>
      </c>
      <c r="AE952" s="7" t="s">
        <v>836</v>
      </c>
    </row>
    <row r="953" customFormat="false" ht="12.75" hidden="false" customHeight="true" outlineLevel="0" collapsed="false">
      <c r="L953" s="7" t="n">
        <v>1175</v>
      </c>
      <c r="M953" s="7" t="s">
        <v>1036</v>
      </c>
      <c r="N953" s="7" t="s">
        <v>832</v>
      </c>
      <c r="O953" s="7" t="s">
        <v>833</v>
      </c>
      <c r="P953" s="7" t="n">
        <v>250</v>
      </c>
      <c r="Q953" s="93" t="n">
        <f aca="false">P953/100</f>
        <v>2.5</v>
      </c>
      <c r="R953" s="7" t="n">
        <v>7</v>
      </c>
      <c r="S953" s="7" t="n">
        <v>0</v>
      </c>
      <c r="T953" s="7" t="n">
        <v>0</v>
      </c>
      <c r="U953" s="7" t="n">
        <v>0</v>
      </c>
      <c r="V953" s="7" t="n">
        <v>0</v>
      </c>
      <c r="W953" s="7" t="n">
        <v>0</v>
      </c>
      <c r="X953" s="7" t="n">
        <v>1</v>
      </c>
      <c r="Y953" s="7" t="s">
        <v>834</v>
      </c>
      <c r="Z953" s="7" t="s">
        <v>835</v>
      </c>
      <c r="AA953" s="7" t="s">
        <v>836</v>
      </c>
      <c r="AB953" s="7" t="s">
        <v>837</v>
      </c>
      <c r="AC953" s="7" t="n">
        <v>0</v>
      </c>
      <c r="AD953" s="7" t="s">
        <v>838</v>
      </c>
      <c r="AE953" s="7" t="s">
        <v>836</v>
      </c>
    </row>
    <row r="954" customFormat="false" ht="12.75" hidden="false" customHeight="true" outlineLevel="0" collapsed="false">
      <c r="L954" s="7" t="n">
        <v>1176</v>
      </c>
      <c r="M954" s="7" t="s">
        <v>1037</v>
      </c>
      <c r="N954" s="7" t="s">
        <v>832</v>
      </c>
      <c r="O954" s="7" t="s">
        <v>833</v>
      </c>
      <c r="P954" s="7" t="n">
        <v>280</v>
      </c>
      <c r="Q954" s="93" t="n">
        <f aca="false">P954/100</f>
        <v>2.8</v>
      </c>
      <c r="R954" s="7" t="n">
        <v>7</v>
      </c>
      <c r="S954" s="7" t="n">
        <v>0</v>
      </c>
      <c r="T954" s="7" t="n">
        <v>0</v>
      </c>
      <c r="U954" s="7" t="n">
        <v>0</v>
      </c>
      <c r="V954" s="7" t="n">
        <v>0</v>
      </c>
      <c r="W954" s="7" t="n">
        <v>0</v>
      </c>
      <c r="X954" s="7" t="n">
        <v>1</v>
      </c>
      <c r="Y954" s="7" t="s">
        <v>834</v>
      </c>
      <c r="Z954" s="7" t="s">
        <v>835</v>
      </c>
      <c r="AA954" s="7" t="s">
        <v>836</v>
      </c>
      <c r="AB954" s="7" t="s">
        <v>837</v>
      </c>
      <c r="AC954" s="7" t="n">
        <v>0</v>
      </c>
      <c r="AD954" s="7" t="s">
        <v>838</v>
      </c>
      <c r="AE954" s="7" t="s">
        <v>836</v>
      </c>
    </row>
    <row r="955" customFormat="false" ht="12.75" hidden="false" customHeight="true" outlineLevel="0" collapsed="false">
      <c r="L955" s="7" t="n">
        <v>1177</v>
      </c>
      <c r="M955" s="7" t="s">
        <v>1038</v>
      </c>
      <c r="N955" s="7" t="s">
        <v>832</v>
      </c>
      <c r="O955" s="7" t="s">
        <v>833</v>
      </c>
      <c r="P955" s="7" t="n">
        <v>250</v>
      </c>
      <c r="Q955" s="93" t="n">
        <f aca="false">P955/100</f>
        <v>2.5</v>
      </c>
      <c r="R955" s="7" t="n">
        <v>7</v>
      </c>
      <c r="S955" s="7" t="n">
        <v>0</v>
      </c>
      <c r="T955" s="7" t="n">
        <v>0</v>
      </c>
      <c r="U955" s="7" t="n">
        <v>0</v>
      </c>
      <c r="V955" s="7" t="n">
        <v>0</v>
      </c>
      <c r="W955" s="7" t="n">
        <v>0</v>
      </c>
      <c r="X955" s="7" t="n">
        <v>1</v>
      </c>
      <c r="Y955" s="7" t="s">
        <v>834</v>
      </c>
      <c r="Z955" s="7" t="s">
        <v>835</v>
      </c>
      <c r="AA955" s="7" t="s">
        <v>836</v>
      </c>
      <c r="AB955" s="7" t="s">
        <v>837</v>
      </c>
      <c r="AC955" s="7" t="n">
        <v>0</v>
      </c>
      <c r="AD955" s="7" t="s">
        <v>838</v>
      </c>
      <c r="AE955" s="7" t="s">
        <v>836</v>
      </c>
    </row>
    <row r="956" customFormat="false" ht="12.75" hidden="false" customHeight="true" outlineLevel="0" collapsed="false">
      <c r="L956" s="7" t="n">
        <v>1178</v>
      </c>
      <c r="M956" s="7" t="s">
        <v>1039</v>
      </c>
      <c r="N956" s="7" t="s">
        <v>832</v>
      </c>
      <c r="O956" s="7" t="s">
        <v>833</v>
      </c>
      <c r="P956" s="7" t="n">
        <v>250</v>
      </c>
      <c r="Q956" s="93" t="n">
        <f aca="false">P956/100</f>
        <v>2.5</v>
      </c>
      <c r="R956" s="7" t="n">
        <v>7</v>
      </c>
      <c r="S956" s="7" t="n">
        <v>0</v>
      </c>
      <c r="T956" s="7" t="n">
        <v>0</v>
      </c>
      <c r="U956" s="7" t="n">
        <v>0</v>
      </c>
      <c r="V956" s="7" t="n">
        <v>0</v>
      </c>
      <c r="W956" s="7" t="n">
        <v>0</v>
      </c>
      <c r="X956" s="7" t="n">
        <v>1</v>
      </c>
      <c r="Y956" s="7" t="s">
        <v>834</v>
      </c>
      <c r="Z956" s="7" t="s">
        <v>835</v>
      </c>
      <c r="AA956" s="7" t="s">
        <v>836</v>
      </c>
      <c r="AB956" s="7" t="s">
        <v>837</v>
      </c>
      <c r="AC956" s="7" t="n">
        <v>0</v>
      </c>
      <c r="AD956" s="7" t="s">
        <v>838</v>
      </c>
      <c r="AE956" s="7" t="s">
        <v>836</v>
      </c>
    </row>
    <row r="957" customFormat="false" ht="12.75" hidden="false" customHeight="true" outlineLevel="0" collapsed="false">
      <c r="L957" s="7" t="n">
        <v>1179</v>
      </c>
      <c r="M957" s="7" t="s">
        <v>1040</v>
      </c>
      <c r="N957" s="7" t="s">
        <v>832</v>
      </c>
      <c r="O957" s="7" t="s">
        <v>833</v>
      </c>
      <c r="P957" s="7" t="n">
        <v>330</v>
      </c>
      <c r="Q957" s="93" t="n">
        <f aca="false">P957/100</f>
        <v>3.3</v>
      </c>
      <c r="R957" s="7" t="n">
        <v>7</v>
      </c>
      <c r="S957" s="7" t="n">
        <v>0</v>
      </c>
      <c r="T957" s="7" t="n">
        <v>0</v>
      </c>
      <c r="U957" s="7" t="n">
        <v>0</v>
      </c>
      <c r="V957" s="7" t="n">
        <v>0</v>
      </c>
      <c r="W957" s="7" t="n">
        <v>0</v>
      </c>
      <c r="X957" s="7" t="n">
        <v>1</v>
      </c>
      <c r="Y957" s="7" t="s">
        <v>834</v>
      </c>
      <c r="Z957" s="7" t="s">
        <v>835</v>
      </c>
      <c r="AA957" s="7" t="s">
        <v>836</v>
      </c>
      <c r="AB957" s="7" t="s">
        <v>837</v>
      </c>
      <c r="AC957" s="7" t="n">
        <v>0</v>
      </c>
      <c r="AD957" s="7" t="s">
        <v>838</v>
      </c>
      <c r="AE957" s="7" t="s">
        <v>836</v>
      </c>
    </row>
    <row r="958" customFormat="false" ht="12.75" hidden="false" customHeight="true" outlineLevel="0" collapsed="false">
      <c r="L958" s="7" t="n">
        <v>1180</v>
      </c>
      <c r="M958" s="7" t="s">
        <v>1041</v>
      </c>
      <c r="N958" s="7" t="s">
        <v>832</v>
      </c>
      <c r="O958" s="7" t="s">
        <v>833</v>
      </c>
      <c r="P958" s="7" t="n">
        <v>350</v>
      </c>
      <c r="Q958" s="93" t="n">
        <f aca="false">P958/100</f>
        <v>3.5</v>
      </c>
      <c r="R958" s="7" t="n">
        <v>7</v>
      </c>
      <c r="S958" s="7" t="n">
        <v>0</v>
      </c>
      <c r="T958" s="7" t="n">
        <v>0</v>
      </c>
      <c r="U958" s="7" t="n">
        <v>0</v>
      </c>
      <c r="V958" s="7" t="n">
        <v>0</v>
      </c>
      <c r="W958" s="7" t="n">
        <v>0</v>
      </c>
      <c r="X958" s="7" t="n">
        <v>1</v>
      </c>
      <c r="Y958" s="7" t="s">
        <v>834</v>
      </c>
      <c r="Z958" s="7" t="s">
        <v>835</v>
      </c>
      <c r="AA958" s="7" t="s">
        <v>836</v>
      </c>
      <c r="AB958" s="7" t="s">
        <v>837</v>
      </c>
      <c r="AC958" s="7" t="n">
        <v>0</v>
      </c>
      <c r="AD958" s="7" t="s">
        <v>838</v>
      </c>
      <c r="AE958" s="7" t="s">
        <v>836</v>
      </c>
    </row>
    <row r="959" customFormat="false" ht="12.75" hidden="false" customHeight="true" outlineLevel="0" collapsed="false">
      <c r="L959" s="7" t="n">
        <v>1181</v>
      </c>
      <c r="M959" s="7" t="s">
        <v>1042</v>
      </c>
      <c r="N959" s="7" t="s">
        <v>832</v>
      </c>
      <c r="O959" s="7" t="s">
        <v>833</v>
      </c>
      <c r="P959" s="7" t="n">
        <v>2250</v>
      </c>
      <c r="Q959" s="93" t="n">
        <f aca="false">P959/100</f>
        <v>22.5</v>
      </c>
      <c r="R959" s="7" t="n">
        <v>41</v>
      </c>
      <c r="S959" s="7" t="n">
        <v>0</v>
      </c>
      <c r="T959" s="7" t="n">
        <v>0</v>
      </c>
      <c r="U959" s="7" t="n">
        <v>0</v>
      </c>
      <c r="V959" s="7" t="n">
        <v>0</v>
      </c>
      <c r="W959" s="7" t="n">
        <v>0</v>
      </c>
      <c r="X959" s="7" t="n">
        <v>1</v>
      </c>
      <c r="Y959" s="7" t="s">
        <v>834</v>
      </c>
      <c r="Z959" s="7" t="s">
        <v>835</v>
      </c>
      <c r="AA959" s="7" t="s">
        <v>836</v>
      </c>
      <c r="AB959" s="7" t="s">
        <v>837</v>
      </c>
      <c r="AC959" s="7" t="n">
        <v>0</v>
      </c>
      <c r="AD959" s="7" t="s">
        <v>838</v>
      </c>
      <c r="AE959" s="7" t="s">
        <v>836</v>
      </c>
    </row>
    <row r="960" customFormat="false" ht="12.75" hidden="false" customHeight="true" outlineLevel="0" collapsed="false">
      <c r="L960" s="7" t="n">
        <v>1182</v>
      </c>
      <c r="M960" s="7" t="s">
        <v>1043</v>
      </c>
      <c r="N960" s="7" t="s">
        <v>832</v>
      </c>
      <c r="O960" s="7" t="s">
        <v>862</v>
      </c>
      <c r="P960" s="7" t="n">
        <v>790</v>
      </c>
      <c r="Q960" s="93" t="n">
        <f aca="false">P960/100</f>
        <v>7.9</v>
      </c>
      <c r="R960" s="7" t="n">
        <v>36</v>
      </c>
      <c r="S960" s="7" t="n">
        <v>0</v>
      </c>
      <c r="T960" s="7" t="n">
        <v>0</v>
      </c>
      <c r="U960" s="7" t="n">
        <v>0</v>
      </c>
      <c r="V960" s="7" t="n">
        <v>0</v>
      </c>
      <c r="W960" s="7" t="n">
        <v>0</v>
      </c>
      <c r="X960" s="7" t="n">
        <v>1</v>
      </c>
      <c r="Y960" s="7" t="s">
        <v>834</v>
      </c>
      <c r="Z960" s="7" t="s">
        <v>835</v>
      </c>
      <c r="AA960" s="7" t="s">
        <v>836</v>
      </c>
      <c r="AB960" s="7" t="s">
        <v>837</v>
      </c>
      <c r="AC960" s="7" t="n">
        <v>0</v>
      </c>
      <c r="AD960" s="7" t="s">
        <v>838</v>
      </c>
      <c r="AE960" s="7" t="s">
        <v>836</v>
      </c>
    </row>
    <row r="961" customFormat="false" ht="12.75" hidden="false" customHeight="true" outlineLevel="0" collapsed="false">
      <c r="L961" s="7" t="n">
        <v>1183</v>
      </c>
      <c r="M961" s="7" t="s">
        <v>1558</v>
      </c>
      <c r="N961" s="7" t="s">
        <v>832</v>
      </c>
      <c r="O961" s="7" t="s">
        <v>833</v>
      </c>
      <c r="P961" s="7" t="n">
        <v>330</v>
      </c>
      <c r="Q961" s="93" t="n">
        <f aca="false">P961/100</f>
        <v>3.3</v>
      </c>
      <c r="R961" s="7" t="n">
        <v>7</v>
      </c>
      <c r="S961" s="7" t="n">
        <v>0</v>
      </c>
      <c r="T961" s="7" t="n">
        <v>0</v>
      </c>
      <c r="U961" s="7" t="n">
        <v>0</v>
      </c>
      <c r="V961" s="7" t="n">
        <v>0</v>
      </c>
      <c r="W961" s="7" t="n">
        <v>0</v>
      </c>
      <c r="X961" s="7" t="n">
        <v>1</v>
      </c>
      <c r="Y961" s="7" t="s">
        <v>834</v>
      </c>
      <c r="Z961" s="7" t="s">
        <v>835</v>
      </c>
      <c r="AA961" s="7" t="s">
        <v>836</v>
      </c>
      <c r="AB961" s="7" t="s">
        <v>837</v>
      </c>
      <c r="AC961" s="7" t="n">
        <v>0</v>
      </c>
      <c r="AD961" s="7" t="s">
        <v>838</v>
      </c>
      <c r="AE961" s="7" t="s">
        <v>836</v>
      </c>
    </row>
    <row r="962" customFormat="false" ht="12.75" hidden="false" customHeight="true" outlineLevel="0" collapsed="false">
      <c r="L962" s="7" t="n">
        <v>1184</v>
      </c>
      <c r="M962" s="7" t="s">
        <v>1559</v>
      </c>
      <c r="N962" s="7" t="s">
        <v>832</v>
      </c>
      <c r="O962" s="7" t="s">
        <v>862</v>
      </c>
      <c r="P962" s="7" t="n">
        <v>1150</v>
      </c>
      <c r="Q962" s="93" t="n">
        <f aca="false">P962/100</f>
        <v>11.5</v>
      </c>
      <c r="R962" s="7" t="n">
        <v>7</v>
      </c>
      <c r="S962" s="7" t="n">
        <v>0</v>
      </c>
      <c r="T962" s="7" t="n">
        <v>0</v>
      </c>
      <c r="U962" s="7" t="n">
        <v>0</v>
      </c>
      <c r="V962" s="7" t="n">
        <v>0</v>
      </c>
      <c r="W962" s="7" t="n">
        <v>0</v>
      </c>
      <c r="X962" s="7" t="n">
        <v>1</v>
      </c>
      <c r="Y962" s="7" t="s">
        <v>834</v>
      </c>
      <c r="Z962" s="7" t="s">
        <v>835</v>
      </c>
      <c r="AA962" s="7" t="s">
        <v>836</v>
      </c>
      <c r="AB962" s="7" t="s">
        <v>837</v>
      </c>
      <c r="AC962" s="7" t="n">
        <v>0</v>
      </c>
      <c r="AD962" s="7" t="s">
        <v>838</v>
      </c>
      <c r="AE962" s="7" t="s">
        <v>836</v>
      </c>
    </row>
    <row r="963" customFormat="false" ht="12.75" hidden="false" customHeight="true" outlineLevel="0" collapsed="false">
      <c r="L963" s="7" t="n">
        <v>1185</v>
      </c>
      <c r="M963" s="7" t="s">
        <v>1046</v>
      </c>
      <c r="N963" s="7" t="s">
        <v>832</v>
      </c>
      <c r="O963" s="7" t="s">
        <v>862</v>
      </c>
      <c r="P963" s="7" t="n">
        <v>950</v>
      </c>
      <c r="Q963" s="93" t="n">
        <f aca="false">P963/100</f>
        <v>9.5</v>
      </c>
      <c r="R963" s="7" t="n">
        <v>7</v>
      </c>
      <c r="S963" s="7" t="n">
        <v>0</v>
      </c>
      <c r="T963" s="7" t="n">
        <v>0</v>
      </c>
      <c r="U963" s="7" t="n">
        <v>0</v>
      </c>
      <c r="V963" s="7" t="n">
        <v>0</v>
      </c>
      <c r="W963" s="7" t="n">
        <v>0</v>
      </c>
      <c r="X963" s="7" t="n">
        <v>1</v>
      </c>
      <c r="Y963" s="7" t="s">
        <v>834</v>
      </c>
      <c r="Z963" s="7" t="s">
        <v>835</v>
      </c>
      <c r="AA963" s="7" t="s">
        <v>836</v>
      </c>
      <c r="AB963" s="7" t="s">
        <v>837</v>
      </c>
      <c r="AC963" s="7" t="n">
        <v>0</v>
      </c>
      <c r="AD963" s="7" t="s">
        <v>838</v>
      </c>
      <c r="AE963" s="7" t="s">
        <v>836</v>
      </c>
    </row>
    <row r="964" customFormat="false" ht="12.75" hidden="false" customHeight="true" outlineLevel="0" collapsed="false">
      <c r="L964" s="7" t="n">
        <v>1186</v>
      </c>
      <c r="M964" s="7" t="s">
        <v>1047</v>
      </c>
      <c r="N964" s="7" t="s">
        <v>832</v>
      </c>
      <c r="O964" s="7" t="s">
        <v>833</v>
      </c>
      <c r="P964" s="7" t="n">
        <v>400</v>
      </c>
      <c r="Q964" s="93" t="n">
        <f aca="false">P964/100</f>
        <v>4</v>
      </c>
      <c r="R964" s="7" t="n">
        <v>7</v>
      </c>
      <c r="S964" s="7" t="n">
        <v>0</v>
      </c>
      <c r="T964" s="7" t="n">
        <v>0</v>
      </c>
      <c r="U964" s="7" t="n">
        <v>0</v>
      </c>
      <c r="V964" s="7" t="n">
        <v>0</v>
      </c>
      <c r="W964" s="7" t="n">
        <v>0</v>
      </c>
      <c r="X964" s="7" t="n">
        <v>1</v>
      </c>
      <c r="Y964" s="7" t="s">
        <v>834</v>
      </c>
      <c r="Z964" s="7" t="s">
        <v>835</v>
      </c>
      <c r="AA964" s="7" t="s">
        <v>836</v>
      </c>
      <c r="AB964" s="7" t="s">
        <v>837</v>
      </c>
      <c r="AC964" s="7" t="n">
        <v>0</v>
      </c>
      <c r="AD964" s="7" t="s">
        <v>838</v>
      </c>
      <c r="AE964" s="7" t="s">
        <v>836</v>
      </c>
    </row>
    <row r="965" customFormat="false" ht="12.75" hidden="false" customHeight="true" outlineLevel="0" collapsed="false">
      <c r="L965" s="7" t="n">
        <v>1187</v>
      </c>
      <c r="M965" s="7" t="s">
        <v>1048</v>
      </c>
      <c r="N965" s="7" t="s">
        <v>832</v>
      </c>
      <c r="O965" s="7" t="s">
        <v>862</v>
      </c>
      <c r="P965" s="7" t="n">
        <v>245</v>
      </c>
      <c r="Q965" s="93" t="n">
        <f aca="false">P965/100</f>
        <v>2.45</v>
      </c>
      <c r="R965" s="7" t="n">
        <v>7</v>
      </c>
      <c r="S965" s="7" t="n">
        <v>0</v>
      </c>
      <c r="T965" s="7" t="n">
        <v>0</v>
      </c>
      <c r="U965" s="7" t="n">
        <v>0</v>
      </c>
      <c r="V965" s="7" t="n">
        <v>0</v>
      </c>
      <c r="W965" s="7" t="n">
        <v>0</v>
      </c>
      <c r="X965" s="7" t="n">
        <v>1</v>
      </c>
      <c r="Y965" s="7" t="s">
        <v>834</v>
      </c>
      <c r="Z965" s="7" t="s">
        <v>835</v>
      </c>
      <c r="AA965" s="7" t="s">
        <v>836</v>
      </c>
      <c r="AB965" s="7" t="s">
        <v>837</v>
      </c>
      <c r="AC965" s="7" t="n">
        <v>0</v>
      </c>
      <c r="AD965" s="7" t="s">
        <v>838</v>
      </c>
      <c r="AE965" s="7" t="s">
        <v>836</v>
      </c>
    </row>
    <row r="966" customFormat="false" ht="12.75" hidden="false" customHeight="true" outlineLevel="0" collapsed="false">
      <c r="L966" s="7" t="n">
        <v>1188</v>
      </c>
      <c r="M966" s="7" t="s">
        <v>1049</v>
      </c>
      <c r="N966" s="7" t="s">
        <v>832</v>
      </c>
      <c r="O966" s="7" t="s">
        <v>862</v>
      </c>
      <c r="P966" s="7" t="n">
        <v>218</v>
      </c>
      <c r="Q966" s="93" t="n">
        <f aca="false">P966/100</f>
        <v>2.18</v>
      </c>
      <c r="R966" s="7" t="n">
        <v>7</v>
      </c>
      <c r="S966" s="7" t="n">
        <v>0</v>
      </c>
      <c r="T966" s="7" t="n">
        <v>0</v>
      </c>
      <c r="U966" s="7" t="n">
        <v>0</v>
      </c>
      <c r="V966" s="7" t="n">
        <v>0</v>
      </c>
      <c r="W966" s="7" t="n">
        <v>0</v>
      </c>
      <c r="X966" s="7" t="n">
        <v>1</v>
      </c>
      <c r="Y966" s="7" t="s">
        <v>834</v>
      </c>
      <c r="Z966" s="7" t="s">
        <v>835</v>
      </c>
      <c r="AA966" s="7" t="s">
        <v>836</v>
      </c>
      <c r="AB966" s="7" t="s">
        <v>837</v>
      </c>
      <c r="AC966" s="7" t="n">
        <v>0</v>
      </c>
      <c r="AD966" s="7" t="s">
        <v>838</v>
      </c>
      <c r="AE966" s="7" t="s">
        <v>836</v>
      </c>
    </row>
    <row r="967" customFormat="false" ht="12.75" hidden="false" customHeight="true" outlineLevel="0" collapsed="false">
      <c r="L967" s="7" t="n">
        <v>1189</v>
      </c>
      <c r="M967" s="7" t="s">
        <v>1050</v>
      </c>
      <c r="N967" s="7" t="s">
        <v>832</v>
      </c>
      <c r="O967" s="7" t="s">
        <v>862</v>
      </c>
      <c r="P967" s="7" t="n">
        <v>160</v>
      </c>
      <c r="Q967" s="93" t="n">
        <f aca="false">P967/100</f>
        <v>1.6</v>
      </c>
      <c r="R967" s="7" t="n">
        <v>7</v>
      </c>
      <c r="S967" s="7" t="n">
        <v>0</v>
      </c>
      <c r="T967" s="7" t="n">
        <v>0</v>
      </c>
      <c r="U967" s="7" t="n">
        <v>0</v>
      </c>
      <c r="V967" s="7" t="n">
        <v>0</v>
      </c>
      <c r="W967" s="7" t="n">
        <v>0</v>
      </c>
      <c r="X967" s="7" t="n">
        <v>1</v>
      </c>
      <c r="Y967" s="7" t="s">
        <v>834</v>
      </c>
      <c r="Z967" s="7" t="s">
        <v>835</v>
      </c>
      <c r="AA967" s="7" t="s">
        <v>836</v>
      </c>
      <c r="AB967" s="7" t="s">
        <v>837</v>
      </c>
      <c r="AC967" s="7" t="n">
        <v>0</v>
      </c>
      <c r="AD967" s="7" t="s">
        <v>838</v>
      </c>
      <c r="AE967" s="7" t="s">
        <v>836</v>
      </c>
    </row>
    <row r="968" customFormat="false" ht="12.75" hidden="false" customHeight="true" outlineLevel="0" collapsed="false">
      <c r="L968" s="7" t="n">
        <v>1190</v>
      </c>
      <c r="M968" s="7" t="s">
        <v>1051</v>
      </c>
      <c r="N968" s="7" t="s">
        <v>832</v>
      </c>
      <c r="O968" s="7" t="s">
        <v>833</v>
      </c>
      <c r="P968" s="7" t="n">
        <v>330</v>
      </c>
      <c r="Q968" s="93" t="n">
        <f aca="false">P968/100</f>
        <v>3.3</v>
      </c>
      <c r="R968" s="7" t="n">
        <v>7</v>
      </c>
      <c r="S968" s="7" t="n">
        <v>0</v>
      </c>
      <c r="T968" s="7" t="n">
        <v>0</v>
      </c>
      <c r="U968" s="7" t="n">
        <v>0</v>
      </c>
      <c r="V968" s="7" t="n">
        <v>0</v>
      </c>
      <c r="W968" s="7" t="n">
        <v>0</v>
      </c>
      <c r="X968" s="7" t="n">
        <v>1</v>
      </c>
      <c r="Y968" s="7" t="s">
        <v>834</v>
      </c>
      <c r="Z968" s="7" t="s">
        <v>835</v>
      </c>
      <c r="AA968" s="7" t="s">
        <v>836</v>
      </c>
      <c r="AB968" s="7" t="s">
        <v>837</v>
      </c>
      <c r="AC968" s="7" t="n">
        <v>0</v>
      </c>
      <c r="AD968" s="7" t="s">
        <v>838</v>
      </c>
      <c r="AE968" s="7" t="s">
        <v>836</v>
      </c>
    </row>
    <row r="969" customFormat="false" ht="12.75" hidden="false" customHeight="true" outlineLevel="0" collapsed="false">
      <c r="L969" s="7" t="n">
        <v>1191</v>
      </c>
      <c r="M969" s="7" t="s">
        <v>1052</v>
      </c>
      <c r="N969" s="7" t="s">
        <v>832</v>
      </c>
      <c r="O969" s="7" t="s">
        <v>862</v>
      </c>
      <c r="P969" s="7" t="n">
        <v>700</v>
      </c>
      <c r="Q969" s="93" t="n">
        <f aca="false">P969/100</f>
        <v>7</v>
      </c>
      <c r="R969" s="7" t="n">
        <v>19</v>
      </c>
      <c r="S969" s="7" t="n">
        <v>0</v>
      </c>
      <c r="T969" s="7" t="n">
        <v>0</v>
      </c>
      <c r="U969" s="7" t="n">
        <v>0</v>
      </c>
      <c r="V969" s="7" t="n">
        <v>0</v>
      </c>
      <c r="W969" s="7" t="n">
        <v>0</v>
      </c>
      <c r="X969" s="7" t="n">
        <v>1</v>
      </c>
      <c r="Y969" s="7" t="s">
        <v>834</v>
      </c>
      <c r="Z969" s="7" t="s">
        <v>835</v>
      </c>
      <c r="AA969" s="7" t="s">
        <v>836</v>
      </c>
      <c r="AB969" s="7" t="s">
        <v>837</v>
      </c>
      <c r="AC969" s="7" t="n">
        <v>0</v>
      </c>
      <c r="AD969" s="7" t="s">
        <v>838</v>
      </c>
      <c r="AE969" s="7" t="s">
        <v>836</v>
      </c>
    </row>
    <row r="970" customFormat="false" ht="12.75" hidden="false" customHeight="true" outlineLevel="0" collapsed="false">
      <c r="L970" s="7" t="n">
        <v>1192</v>
      </c>
      <c r="M970" s="7" t="s">
        <v>1053</v>
      </c>
      <c r="N970" s="7" t="s">
        <v>832</v>
      </c>
      <c r="O970" s="7" t="s">
        <v>862</v>
      </c>
      <c r="P970" s="7" t="n">
        <v>3400</v>
      </c>
      <c r="Q970" s="93" t="n">
        <f aca="false">P970/100</f>
        <v>34</v>
      </c>
      <c r="R970" s="7" t="n">
        <v>7</v>
      </c>
      <c r="S970" s="7" t="n">
        <v>0</v>
      </c>
      <c r="T970" s="7" t="n">
        <v>0</v>
      </c>
      <c r="U970" s="7" t="n">
        <v>0</v>
      </c>
      <c r="V970" s="7" t="n">
        <v>0</v>
      </c>
      <c r="W970" s="7" t="n">
        <v>0</v>
      </c>
      <c r="X970" s="7" t="n">
        <v>1</v>
      </c>
      <c r="Y970" s="7" t="s">
        <v>834</v>
      </c>
      <c r="Z970" s="7" t="s">
        <v>835</v>
      </c>
      <c r="AA970" s="7" t="s">
        <v>836</v>
      </c>
      <c r="AB970" s="7" t="s">
        <v>837</v>
      </c>
      <c r="AC970" s="7" t="n">
        <v>0</v>
      </c>
      <c r="AD970" s="7" t="s">
        <v>838</v>
      </c>
      <c r="AE970" s="7" t="s">
        <v>836</v>
      </c>
    </row>
    <row r="971" customFormat="false" ht="12.75" hidden="false" customHeight="true" outlineLevel="0" collapsed="false">
      <c r="L971" s="7" t="n">
        <v>1193</v>
      </c>
      <c r="M971" s="7" t="s">
        <v>1054</v>
      </c>
      <c r="N971" s="7" t="s">
        <v>832</v>
      </c>
      <c r="O971" s="7" t="s">
        <v>862</v>
      </c>
      <c r="P971" s="7" t="n">
        <v>3300</v>
      </c>
      <c r="Q971" s="93" t="n">
        <f aca="false">P971/100</f>
        <v>33</v>
      </c>
      <c r="R971" s="7" t="n">
        <v>7</v>
      </c>
      <c r="S971" s="7" t="n">
        <v>0</v>
      </c>
      <c r="T971" s="7" t="n">
        <v>0</v>
      </c>
      <c r="U971" s="7" t="n">
        <v>0</v>
      </c>
      <c r="V971" s="7" t="n">
        <v>0</v>
      </c>
      <c r="W971" s="7" t="n">
        <v>0</v>
      </c>
      <c r="X971" s="7" t="n">
        <v>1</v>
      </c>
      <c r="Y971" s="7" t="s">
        <v>834</v>
      </c>
      <c r="Z971" s="7" t="s">
        <v>835</v>
      </c>
      <c r="AA971" s="7" t="s">
        <v>836</v>
      </c>
      <c r="AB971" s="7" t="s">
        <v>837</v>
      </c>
      <c r="AC971" s="7" t="n">
        <v>0</v>
      </c>
      <c r="AD971" s="7" t="s">
        <v>838</v>
      </c>
      <c r="AE971" s="7" t="s">
        <v>836</v>
      </c>
    </row>
    <row r="972" customFormat="false" ht="12.75" hidden="false" customHeight="true" outlineLevel="0" collapsed="false">
      <c r="L972" s="7" t="n">
        <v>1194</v>
      </c>
      <c r="M972" s="7" t="s">
        <v>1055</v>
      </c>
      <c r="N972" s="7" t="s">
        <v>832</v>
      </c>
      <c r="O972" s="7" t="s">
        <v>833</v>
      </c>
      <c r="P972" s="7" t="n">
        <v>620</v>
      </c>
      <c r="Q972" s="93" t="n">
        <f aca="false">P972/100</f>
        <v>6.2</v>
      </c>
      <c r="R972" s="7" t="n">
        <v>9</v>
      </c>
      <c r="S972" s="7" t="n">
        <v>0</v>
      </c>
      <c r="T972" s="7" t="n">
        <v>0</v>
      </c>
      <c r="U972" s="7" t="n">
        <v>0</v>
      </c>
      <c r="V972" s="7" t="n">
        <v>0</v>
      </c>
      <c r="W972" s="7" t="n">
        <v>0</v>
      </c>
      <c r="X972" s="7" t="n">
        <v>1</v>
      </c>
      <c r="Y972" s="7" t="s">
        <v>834</v>
      </c>
      <c r="Z972" s="7" t="s">
        <v>835</v>
      </c>
      <c r="AA972" s="7" t="s">
        <v>836</v>
      </c>
      <c r="AB972" s="7" t="s">
        <v>837</v>
      </c>
      <c r="AC972" s="7" t="n">
        <v>0</v>
      </c>
      <c r="AD972" s="7" t="s">
        <v>838</v>
      </c>
      <c r="AE972" s="7" t="s">
        <v>836</v>
      </c>
    </row>
    <row r="973" customFormat="false" ht="12.75" hidden="false" customHeight="true" outlineLevel="0" collapsed="false">
      <c r="L973" s="7" t="n">
        <v>1195</v>
      </c>
      <c r="M973" s="7" t="s">
        <v>1056</v>
      </c>
      <c r="N973" s="7" t="s">
        <v>832</v>
      </c>
      <c r="O973" s="7" t="s">
        <v>833</v>
      </c>
      <c r="P973" s="7" t="n">
        <v>600</v>
      </c>
      <c r="Q973" s="93" t="n">
        <f aca="false">P973/100</f>
        <v>6</v>
      </c>
      <c r="R973" s="7" t="n">
        <v>9</v>
      </c>
      <c r="S973" s="7" t="n">
        <v>0</v>
      </c>
      <c r="T973" s="7" t="n">
        <v>0</v>
      </c>
      <c r="U973" s="7" t="n">
        <v>0</v>
      </c>
      <c r="V973" s="7" t="n">
        <v>0</v>
      </c>
      <c r="W973" s="7" t="n">
        <v>0</v>
      </c>
      <c r="X973" s="7" t="n">
        <v>1</v>
      </c>
      <c r="Y973" s="7" t="s">
        <v>834</v>
      </c>
      <c r="Z973" s="7" t="s">
        <v>835</v>
      </c>
      <c r="AA973" s="7" t="s">
        <v>836</v>
      </c>
      <c r="AB973" s="7" t="s">
        <v>837</v>
      </c>
      <c r="AC973" s="7" t="n">
        <v>0</v>
      </c>
      <c r="AD973" s="7" t="s">
        <v>838</v>
      </c>
      <c r="AE973" s="7" t="s">
        <v>836</v>
      </c>
    </row>
    <row r="974" customFormat="false" ht="12.75" hidden="false" customHeight="true" outlineLevel="0" collapsed="false">
      <c r="L974" s="7" t="n">
        <v>1196</v>
      </c>
      <c r="M974" s="7" t="s">
        <v>1057</v>
      </c>
      <c r="N974" s="7" t="s">
        <v>832</v>
      </c>
      <c r="O974" s="7" t="s">
        <v>833</v>
      </c>
      <c r="P974" s="7" t="n">
        <v>90</v>
      </c>
      <c r="Q974" s="93" t="n">
        <f aca="false">P974/100</f>
        <v>0.9</v>
      </c>
      <c r="R974" s="7" t="n">
        <v>2</v>
      </c>
      <c r="S974" s="7" t="n">
        <v>0</v>
      </c>
      <c r="T974" s="7" t="n">
        <v>0</v>
      </c>
      <c r="U974" s="7" t="n">
        <v>0</v>
      </c>
      <c r="V974" s="7" t="n">
        <v>0</v>
      </c>
      <c r="W974" s="7" t="n">
        <v>0</v>
      </c>
      <c r="X974" s="7" t="n">
        <v>1</v>
      </c>
      <c r="Y974" s="7" t="s">
        <v>834</v>
      </c>
      <c r="Z974" s="7" t="s">
        <v>835</v>
      </c>
      <c r="AA974" s="7" t="s">
        <v>836</v>
      </c>
      <c r="AB974" s="7" t="s">
        <v>837</v>
      </c>
      <c r="AC974" s="7" t="n">
        <v>0</v>
      </c>
      <c r="AD974" s="7" t="s">
        <v>838</v>
      </c>
      <c r="AE974" s="7" t="s">
        <v>836</v>
      </c>
    </row>
    <row r="975" customFormat="false" ht="12.75" hidden="false" customHeight="true" outlineLevel="0" collapsed="false">
      <c r="L975" s="7" t="n">
        <v>1197</v>
      </c>
      <c r="M975" s="7" t="s">
        <v>1058</v>
      </c>
      <c r="N975" s="7" t="s">
        <v>832</v>
      </c>
      <c r="O975" s="7" t="s">
        <v>833</v>
      </c>
      <c r="P975" s="7" t="n">
        <v>110</v>
      </c>
      <c r="Q975" s="93" t="n">
        <f aca="false">P975/100</f>
        <v>1.1</v>
      </c>
      <c r="R975" s="7" t="n">
        <v>2</v>
      </c>
      <c r="S975" s="7" t="n">
        <v>0</v>
      </c>
      <c r="T975" s="7" t="n">
        <v>0</v>
      </c>
      <c r="U975" s="7" t="n">
        <v>0</v>
      </c>
      <c r="V975" s="7" t="n">
        <v>0</v>
      </c>
      <c r="W975" s="7" t="n">
        <v>0</v>
      </c>
      <c r="X975" s="7" t="n">
        <v>1</v>
      </c>
      <c r="Y975" s="7" t="s">
        <v>834</v>
      </c>
      <c r="Z975" s="7" t="s">
        <v>835</v>
      </c>
      <c r="AA975" s="7" t="s">
        <v>836</v>
      </c>
      <c r="AB975" s="7" t="s">
        <v>837</v>
      </c>
      <c r="AC975" s="7" t="n">
        <v>0</v>
      </c>
      <c r="AD975" s="7" t="s">
        <v>838</v>
      </c>
      <c r="AE975" s="7" t="s">
        <v>836</v>
      </c>
    </row>
    <row r="976" customFormat="false" ht="12.75" hidden="false" customHeight="true" outlineLevel="0" collapsed="false">
      <c r="L976" s="7" t="n">
        <v>1198</v>
      </c>
      <c r="M976" s="7" t="s">
        <v>1059</v>
      </c>
      <c r="N976" s="7" t="s">
        <v>832</v>
      </c>
      <c r="O976" s="7" t="s">
        <v>862</v>
      </c>
      <c r="P976" s="7" t="n">
        <v>200</v>
      </c>
      <c r="Q976" s="93" t="n">
        <f aca="false">P976/100</f>
        <v>2</v>
      </c>
      <c r="R976" s="7" t="n">
        <v>8</v>
      </c>
      <c r="S976" s="7" t="n">
        <v>0</v>
      </c>
      <c r="T976" s="7" t="n">
        <v>0</v>
      </c>
      <c r="U976" s="7" t="n">
        <v>0</v>
      </c>
      <c r="V976" s="7" t="n">
        <v>0</v>
      </c>
      <c r="W976" s="7" t="n">
        <v>0</v>
      </c>
      <c r="X976" s="7" t="n">
        <v>1</v>
      </c>
      <c r="Y976" s="7" t="s">
        <v>834</v>
      </c>
      <c r="Z976" s="7" t="s">
        <v>835</v>
      </c>
      <c r="AA976" s="7" t="s">
        <v>836</v>
      </c>
      <c r="AB976" s="7" t="s">
        <v>837</v>
      </c>
      <c r="AC976" s="7" t="n">
        <v>0</v>
      </c>
      <c r="AD976" s="7" t="s">
        <v>838</v>
      </c>
      <c r="AE976" s="7" t="s">
        <v>836</v>
      </c>
    </row>
    <row r="977" customFormat="false" ht="12.75" hidden="false" customHeight="true" outlineLevel="0" collapsed="false">
      <c r="L977" s="7" t="n">
        <v>1199</v>
      </c>
      <c r="M977" s="7" t="s">
        <v>1060</v>
      </c>
      <c r="N977" s="7" t="s">
        <v>832</v>
      </c>
      <c r="O977" s="7" t="s">
        <v>862</v>
      </c>
      <c r="P977" s="7" t="n">
        <v>320</v>
      </c>
      <c r="Q977" s="93" t="n">
        <f aca="false">P977/100</f>
        <v>3.2</v>
      </c>
      <c r="R977" s="7" t="n">
        <v>8</v>
      </c>
      <c r="S977" s="7" t="n">
        <v>0</v>
      </c>
      <c r="T977" s="7" t="n">
        <v>0</v>
      </c>
      <c r="U977" s="7" t="n">
        <v>0</v>
      </c>
      <c r="V977" s="7" t="n">
        <v>0</v>
      </c>
      <c r="W977" s="7" t="n">
        <v>0</v>
      </c>
      <c r="X977" s="7" t="n">
        <v>1</v>
      </c>
      <c r="Y977" s="7" t="s">
        <v>834</v>
      </c>
      <c r="Z977" s="7" t="s">
        <v>835</v>
      </c>
      <c r="AA977" s="7" t="s">
        <v>836</v>
      </c>
      <c r="AB977" s="7" t="s">
        <v>837</v>
      </c>
      <c r="AC977" s="7" t="n">
        <v>0</v>
      </c>
      <c r="AD977" s="7" t="s">
        <v>838</v>
      </c>
      <c r="AE977" s="7" t="s">
        <v>836</v>
      </c>
    </row>
    <row r="978" customFormat="false" ht="12.75" hidden="false" customHeight="true" outlineLevel="0" collapsed="false">
      <c r="L978" s="7" t="n">
        <v>1200</v>
      </c>
      <c r="M978" s="7" t="s">
        <v>921</v>
      </c>
      <c r="N978" s="7" t="s">
        <v>832</v>
      </c>
      <c r="O978" s="7" t="s">
        <v>833</v>
      </c>
      <c r="P978" s="7" t="n">
        <v>5000</v>
      </c>
      <c r="Q978" s="93" t="n">
        <f aca="false">P978/100</f>
        <v>50</v>
      </c>
      <c r="R978" s="7" t="n">
        <v>4</v>
      </c>
      <c r="S978" s="7" t="n">
        <v>0</v>
      </c>
      <c r="T978" s="7" t="n">
        <v>0</v>
      </c>
      <c r="U978" s="7" t="n">
        <v>0</v>
      </c>
      <c r="V978" s="7" t="n">
        <v>0</v>
      </c>
      <c r="W978" s="7" t="n">
        <v>0</v>
      </c>
      <c r="X978" s="7" t="n">
        <v>1</v>
      </c>
      <c r="Y978" s="7" t="s">
        <v>834</v>
      </c>
      <c r="Z978" s="7" t="s">
        <v>835</v>
      </c>
      <c r="AA978" s="7" t="s">
        <v>836</v>
      </c>
      <c r="AB978" s="7" t="s">
        <v>837</v>
      </c>
      <c r="AC978" s="7" t="n">
        <v>0</v>
      </c>
      <c r="AD978" s="7" t="s">
        <v>838</v>
      </c>
      <c r="AE978" s="7" t="s">
        <v>836</v>
      </c>
    </row>
    <row r="979" customFormat="false" ht="12.75" hidden="false" customHeight="true" outlineLevel="0" collapsed="false">
      <c r="L979" s="7" t="n">
        <v>1201</v>
      </c>
      <c r="M979" s="7" t="s">
        <v>1061</v>
      </c>
      <c r="N979" s="7" t="s">
        <v>832</v>
      </c>
      <c r="O979" s="7" t="s">
        <v>833</v>
      </c>
      <c r="P979" s="7" t="n">
        <v>330</v>
      </c>
      <c r="Q979" s="93" t="n">
        <f aca="false">P979/100</f>
        <v>3.3</v>
      </c>
      <c r="R979" s="7" t="n">
        <v>7</v>
      </c>
      <c r="S979" s="7" t="n">
        <v>0</v>
      </c>
      <c r="T979" s="7" t="n">
        <v>0</v>
      </c>
      <c r="U979" s="7" t="n">
        <v>0</v>
      </c>
      <c r="V979" s="7" t="n">
        <v>0</v>
      </c>
      <c r="W979" s="7" t="n">
        <v>0</v>
      </c>
      <c r="X979" s="7" t="n">
        <v>1</v>
      </c>
      <c r="Y979" s="7" t="s">
        <v>834</v>
      </c>
      <c r="Z979" s="7" t="s">
        <v>835</v>
      </c>
      <c r="AA979" s="7" t="s">
        <v>836</v>
      </c>
      <c r="AB979" s="7" t="s">
        <v>837</v>
      </c>
      <c r="AC979" s="7" t="n">
        <v>0</v>
      </c>
      <c r="AD979" s="7" t="s">
        <v>838</v>
      </c>
      <c r="AE979" s="7" t="s">
        <v>836</v>
      </c>
    </row>
    <row r="980" customFormat="false" ht="12.75" hidden="false" customHeight="true" outlineLevel="0" collapsed="false">
      <c r="L980" s="7" t="n">
        <v>1202</v>
      </c>
      <c r="M980" s="7" t="s">
        <v>1062</v>
      </c>
      <c r="N980" s="7" t="s">
        <v>832</v>
      </c>
      <c r="O980" s="7" t="s">
        <v>862</v>
      </c>
      <c r="P980" s="7" t="n">
        <v>5100</v>
      </c>
      <c r="Q980" s="93" t="n">
        <f aca="false">P980/100</f>
        <v>51</v>
      </c>
      <c r="R980" s="7" t="n">
        <v>7</v>
      </c>
      <c r="S980" s="7" t="n">
        <v>0</v>
      </c>
      <c r="T980" s="7" t="n">
        <v>0</v>
      </c>
      <c r="U980" s="7" t="n">
        <v>0</v>
      </c>
      <c r="V980" s="7" t="n">
        <v>0</v>
      </c>
      <c r="W980" s="7" t="n">
        <v>0</v>
      </c>
      <c r="X980" s="7" t="n">
        <v>1</v>
      </c>
      <c r="Y980" s="7" t="s">
        <v>834</v>
      </c>
      <c r="Z980" s="7" t="s">
        <v>835</v>
      </c>
      <c r="AA980" s="7" t="s">
        <v>836</v>
      </c>
      <c r="AB980" s="7" t="s">
        <v>837</v>
      </c>
      <c r="AC980" s="7" t="n">
        <v>0</v>
      </c>
      <c r="AD980" s="7" t="s">
        <v>838</v>
      </c>
      <c r="AE980" s="7" t="s">
        <v>836</v>
      </c>
    </row>
    <row r="981" customFormat="false" ht="12.75" hidden="false" customHeight="true" outlineLevel="0" collapsed="false">
      <c r="L981" s="7" t="n">
        <v>1203</v>
      </c>
      <c r="M981" s="7" t="s">
        <v>1063</v>
      </c>
      <c r="N981" s="7" t="s">
        <v>832</v>
      </c>
      <c r="O981" s="7" t="s">
        <v>862</v>
      </c>
      <c r="P981" s="7" t="n">
        <v>2900</v>
      </c>
      <c r="Q981" s="93" t="n">
        <f aca="false">P981/100</f>
        <v>29</v>
      </c>
      <c r="R981" s="7" t="n">
        <v>7</v>
      </c>
      <c r="S981" s="7" t="n">
        <v>0</v>
      </c>
      <c r="T981" s="7" t="n">
        <v>0</v>
      </c>
      <c r="U981" s="7" t="n">
        <v>0</v>
      </c>
      <c r="V981" s="7" t="n">
        <v>0</v>
      </c>
      <c r="W981" s="7" t="n">
        <v>0</v>
      </c>
      <c r="X981" s="7" t="n">
        <v>1</v>
      </c>
      <c r="Y981" s="7" t="s">
        <v>834</v>
      </c>
      <c r="Z981" s="7" t="s">
        <v>835</v>
      </c>
      <c r="AA981" s="7" t="s">
        <v>836</v>
      </c>
      <c r="AB981" s="7" t="s">
        <v>837</v>
      </c>
      <c r="AC981" s="7" t="n">
        <v>0</v>
      </c>
      <c r="AD981" s="7" t="s">
        <v>838</v>
      </c>
      <c r="AE981" s="7" t="s">
        <v>836</v>
      </c>
    </row>
    <row r="982" customFormat="false" ht="12.75" hidden="false" customHeight="true" outlineLevel="0" collapsed="false">
      <c r="L982" s="7" t="n">
        <v>1204</v>
      </c>
      <c r="M982" s="7" t="s">
        <v>1064</v>
      </c>
      <c r="N982" s="7" t="s">
        <v>832</v>
      </c>
      <c r="O982" s="7" t="s">
        <v>862</v>
      </c>
      <c r="P982" s="7" t="n">
        <v>2800</v>
      </c>
      <c r="Q982" s="93" t="n">
        <f aca="false">P982/100</f>
        <v>28</v>
      </c>
      <c r="R982" s="7" t="n">
        <v>7</v>
      </c>
      <c r="S982" s="7" t="n">
        <v>0</v>
      </c>
      <c r="T982" s="7" t="n">
        <v>0</v>
      </c>
      <c r="U982" s="7" t="n">
        <v>0</v>
      </c>
      <c r="V982" s="7" t="n">
        <v>0</v>
      </c>
      <c r="W982" s="7" t="n">
        <v>0</v>
      </c>
      <c r="X982" s="7" t="n">
        <v>1</v>
      </c>
      <c r="Y982" s="7" t="s">
        <v>834</v>
      </c>
      <c r="Z982" s="7" t="s">
        <v>835</v>
      </c>
      <c r="AA982" s="7" t="s">
        <v>836</v>
      </c>
      <c r="AB982" s="7" t="s">
        <v>837</v>
      </c>
      <c r="AC982" s="7" t="n">
        <v>0</v>
      </c>
      <c r="AD982" s="7" t="s">
        <v>838</v>
      </c>
      <c r="AE982" s="7" t="s">
        <v>836</v>
      </c>
    </row>
    <row r="983" customFormat="false" ht="12.75" hidden="false" customHeight="true" outlineLevel="0" collapsed="false">
      <c r="L983" s="7" t="n">
        <v>1205</v>
      </c>
      <c r="M983" s="7" t="s">
        <v>1065</v>
      </c>
      <c r="N983" s="7" t="s">
        <v>832</v>
      </c>
      <c r="O983" s="7" t="s">
        <v>862</v>
      </c>
      <c r="P983" s="7" t="n">
        <v>4300</v>
      </c>
      <c r="Q983" s="93" t="n">
        <f aca="false">P983/100</f>
        <v>43</v>
      </c>
      <c r="R983" s="7" t="n">
        <v>7</v>
      </c>
      <c r="S983" s="7" t="n">
        <v>0</v>
      </c>
      <c r="T983" s="7" t="n">
        <v>0</v>
      </c>
      <c r="U983" s="7" t="n">
        <v>0</v>
      </c>
      <c r="V983" s="7" t="n">
        <v>0</v>
      </c>
      <c r="W983" s="7" t="n">
        <v>0</v>
      </c>
      <c r="X983" s="7" t="n">
        <v>1</v>
      </c>
      <c r="Y983" s="7" t="s">
        <v>834</v>
      </c>
      <c r="Z983" s="7" t="s">
        <v>835</v>
      </c>
      <c r="AA983" s="7" t="s">
        <v>836</v>
      </c>
      <c r="AB983" s="7" t="s">
        <v>837</v>
      </c>
      <c r="AC983" s="7" t="n">
        <v>0</v>
      </c>
      <c r="AD983" s="7" t="s">
        <v>838</v>
      </c>
      <c r="AE983" s="7" t="s">
        <v>836</v>
      </c>
    </row>
    <row r="984" customFormat="false" ht="12.75" hidden="false" customHeight="true" outlineLevel="0" collapsed="false">
      <c r="L984" s="7" t="n">
        <v>1206</v>
      </c>
      <c r="M984" s="7" t="s">
        <v>1066</v>
      </c>
      <c r="N984" s="7" t="s">
        <v>832</v>
      </c>
      <c r="O984" s="7" t="s">
        <v>862</v>
      </c>
      <c r="P984" s="7" t="n">
        <v>1300</v>
      </c>
      <c r="Q984" s="93" t="n">
        <f aca="false">P984/100</f>
        <v>13</v>
      </c>
      <c r="R984" s="7" t="n">
        <v>7</v>
      </c>
      <c r="S984" s="7" t="n">
        <v>0</v>
      </c>
      <c r="T984" s="7" t="n">
        <v>0</v>
      </c>
      <c r="U984" s="7" t="n">
        <v>0</v>
      </c>
      <c r="V984" s="7" t="n">
        <v>0</v>
      </c>
      <c r="W984" s="7" t="n">
        <v>0</v>
      </c>
      <c r="X984" s="7" t="n">
        <v>1</v>
      </c>
      <c r="Y984" s="7" t="s">
        <v>834</v>
      </c>
      <c r="Z984" s="7" t="s">
        <v>835</v>
      </c>
      <c r="AA984" s="7" t="s">
        <v>836</v>
      </c>
      <c r="AB984" s="7" t="s">
        <v>837</v>
      </c>
      <c r="AC984" s="7" t="n">
        <v>0</v>
      </c>
      <c r="AD984" s="7" t="s">
        <v>838</v>
      </c>
      <c r="AE984" s="7" t="s">
        <v>836</v>
      </c>
    </row>
    <row r="985" customFormat="false" ht="12.75" hidden="false" customHeight="true" outlineLevel="0" collapsed="false">
      <c r="L985" s="7" t="n">
        <v>1207</v>
      </c>
      <c r="M985" s="7" t="s">
        <v>1067</v>
      </c>
      <c r="N985" s="7" t="s">
        <v>832</v>
      </c>
      <c r="O985" s="7" t="s">
        <v>862</v>
      </c>
      <c r="P985" s="7" t="n">
        <v>1200</v>
      </c>
      <c r="Q985" s="93" t="n">
        <f aca="false">P985/100</f>
        <v>12</v>
      </c>
      <c r="R985" s="7" t="n">
        <v>7</v>
      </c>
      <c r="S985" s="7" t="n">
        <v>0</v>
      </c>
      <c r="T985" s="7" t="n">
        <v>0</v>
      </c>
      <c r="U985" s="7" t="n">
        <v>0</v>
      </c>
      <c r="V985" s="7" t="n">
        <v>0</v>
      </c>
      <c r="W985" s="7" t="n">
        <v>0</v>
      </c>
      <c r="X985" s="7" t="n">
        <v>1</v>
      </c>
      <c r="Y985" s="7" t="s">
        <v>834</v>
      </c>
      <c r="Z985" s="7" t="s">
        <v>835</v>
      </c>
      <c r="AA985" s="7" t="s">
        <v>836</v>
      </c>
      <c r="AB985" s="7" t="s">
        <v>837</v>
      </c>
      <c r="AC985" s="7" t="n">
        <v>0</v>
      </c>
      <c r="AD985" s="7" t="s">
        <v>838</v>
      </c>
      <c r="AE985" s="7" t="s">
        <v>836</v>
      </c>
    </row>
    <row r="986" customFormat="false" ht="12.75" hidden="false" customHeight="true" outlineLevel="0" collapsed="false">
      <c r="L986" s="7" t="n">
        <v>1208</v>
      </c>
      <c r="M986" s="7" t="s">
        <v>832</v>
      </c>
      <c r="N986" s="7" t="s">
        <v>832</v>
      </c>
      <c r="O986" s="7" t="s">
        <v>833</v>
      </c>
      <c r="P986" s="7" t="n">
        <v>0</v>
      </c>
      <c r="Q986" s="93" t="n">
        <f aca="false">P986/100</f>
        <v>0</v>
      </c>
      <c r="R986" s="7" t="n">
        <v>0</v>
      </c>
      <c r="S986" s="7" t="n">
        <v>0</v>
      </c>
      <c r="T986" s="7" t="n">
        <v>0</v>
      </c>
      <c r="U986" s="7" t="n">
        <v>0</v>
      </c>
      <c r="V986" s="7" t="n">
        <v>0</v>
      </c>
      <c r="W986" s="7" t="n">
        <v>0</v>
      </c>
      <c r="X986" s="7" t="n">
        <v>0</v>
      </c>
      <c r="Y986" s="7" t="s">
        <v>834</v>
      </c>
      <c r="Z986" s="7" t="s">
        <v>835</v>
      </c>
      <c r="AA986" s="7" t="s">
        <v>836</v>
      </c>
      <c r="AB986" s="7" t="s">
        <v>837</v>
      </c>
      <c r="AC986" s="7" t="n">
        <v>0</v>
      </c>
      <c r="AD986" s="7" t="s">
        <v>838</v>
      </c>
      <c r="AE986" s="7" t="s">
        <v>836</v>
      </c>
    </row>
    <row r="987" customFormat="false" ht="12.75" hidden="false" customHeight="true" outlineLevel="0" collapsed="false">
      <c r="L987" s="7" t="n">
        <v>1209</v>
      </c>
      <c r="M987" s="7" t="s">
        <v>1069</v>
      </c>
      <c r="N987" s="7" t="s">
        <v>832</v>
      </c>
      <c r="O987" s="7" t="s">
        <v>862</v>
      </c>
      <c r="P987" s="7" t="n">
        <v>2700</v>
      </c>
      <c r="Q987" s="93" t="n">
        <f aca="false">P987/100</f>
        <v>27</v>
      </c>
      <c r="R987" s="7" t="n">
        <v>7</v>
      </c>
      <c r="S987" s="7" t="n">
        <v>0</v>
      </c>
      <c r="T987" s="7" t="n">
        <v>0</v>
      </c>
      <c r="U987" s="7" t="n">
        <v>0</v>
      </c>
      <c r="V987" s="7" t="n">
        <v>0</v>
      </c>
      <c r="W987" s="7" t="n">
        <v>0</v>
      </c>
      <c r="X987" s="7" t="n">
        <v>1</v>
      </c>
      <c r="Y987" s="7" t="s">
        <v>834</v>
      </c>
      <c r="Z987" s="7" t="s">
        <v>835</v>
      </c>
      <c r="AA987" s="7" t="s">
        <v>836</v>
      </c>
      <c r="AB987" s="7" t="s">
        <v>837</v>
      </c>
      <c r="AC987" s="7" t="n">
        <v>0</v>
      </c>
      <c r="AD987" s="7" t="s">
        <v>838</v>
      </c>
      <c r="AE987" s="7" t="s">
        <v>836</v>
      </c>
    </row>
    <row r="988" customFormat="false" ht="12.75" hidden="false" customHeight="true" outlineLevel="0" collapsed="false">
      <c r="L988" s="7" t="n">
        <v>1210</v>
      </c>
      <c r="M988" s="7" t="s">
        <v>1070</v>
      </c>
      <c r="N988" s="7" t="s">
        <v>832</v>
      </c>
      <c r="O988" s="7" t="s">
        <v>862</v>
      </c>
      <c r="P988" s="7" t="n">
        <v>2500</v>
      </c>
      <c r="Q988" s="93" t="n">
        <f aca="false">P988/100</f>
        <v>25</v>
      </c>
      <c r="R988" s="7" t="n">
        <v>7</v>
      </c>
      <c r="S988" s="7" t="n">
        <v>0</v>
      </c>
      <c r="T988" s="7" t="n">
        <v>0</v>
      </c>
      <c r="U988" s="7" t="n">
        <v>0</v>
      </c>
      <c r="V988" s="7" t="n">
        <v>0</v>
      </c>
      <c r="W988" s="7" t="n">
        <v>0</v>
      </c>
      <c r="X988" s="7" t="n">
        <v>1</v>
      </c>
      <c r="Y988" s="7" t="s">
        <v>834</v>
      </c>
      <c r="Z988" s="7" t="s">
        <v>835</v>
      </c>
      <c r="AA988" s="7" t="s">
        <v>836</v>
      </c>
      <c r="AB988" s="7" t="s">
        <v>837</v>
      </c>
      <c r="AC988" s="7" t="n">
        <v>0</v>
      </c>
      <c r="AD988" s="7" t="s">
        <v>838</v>
      </c>
      <c r="AE988" s="7" t="s">
        <v>836</v>
      </c>
    </row>
    <row r="989" customFormat="false" ht="12.75" hidden="false" customHeight="true" outlineLevel="0" collapsed="false">
      <c r="L989" s="7" t="n">
        <v>1211</v>
      </c>
      <c r="M989" s="7" t="s">
        <v>1071</v>
      </c>
      <c r="N989" s="7" t="s">
        <v>832</v>
      </c>
      <c r="O989" s="7" t="s">
        <v>833</v>
      </c>
      <c r="P989" s="7" t="n">
        <v>180</v>
      </c>
      <c r="Q989" s="93" t="n">
        <f aca="false">P989/100</f>
        <v>1.8</v>
      </c>
      <c r="R989" s="7" t="n">
        <v>13</v>
      </c>
      <c r="S989" s="7" t="n">
        <v>0</v>
      </c>
      <c r="T989" s="7" t="n">
        <v>0</v>
      </c>
      <c r="U989" s="7" t="n">
        <v>0</v>
      </c>
      <c r="V989" s="7" t="n">
        <v>0</v>
      </c>
      <c r="W989" s="7" t="n">
        <v>0</v>
      </c>
      <c r="X989" s="7" t="n">
        <v>1</v>
      </c>
      <c r="Y989" s="7" t="s">
        <v>834</v>
      </c>
      <c r="Z989" s="7" t="s">
        <v>835</v>
      </c>
      <c r="AA989" s="7" t="s">
        <v>836</v>
      </c>
      <c r="AB989" s="7" t="s">
        <v>837</v>
      </c>
      <c r="AC989" s="7" t="n">
        <v>0</v>
      </c>
      <c r="AD989" s="7" t="s">
        <v>838</v>
      </c>
      <c r="AE989" s="7" t="s">
        <v>836</v>
      </c>
    </row>
    <row r="990" customFormat="false" ht="12.75" hidden="false" customHeight="true" outlineLevel="0" collapsed="false">
      <c r="L990" s="7" t="n">
        <v>1212</v>
      </c>
      <c r="M990" s="7" t="s">
        <v>1072</v>
      </c>
      <c r="N990" s="7" t="s">
        <v>832</v>
      </c>
      <c r="O990" s="7" t="s">
        <v>862</v>
      </c>
      <c r="P990" s="7" t="n">
        <v>3600</v>
      </c>
      <c r="Q990" s="93" t="n">
        <f aca="false">P990/100</f>
        <v>36</v>
      </c>
      <c r="R990" s="7" t="n">
        <v>7</v>
      </c>
      <c r="S990" s="7" t="n">
        <v>0</v>
      </c>
      <c r="T990" s="7" t="n">
        <v>0</v>
      </c>
      <c r="U990" s="7" t="n">
        <v>0</v>
      </c>
      <c r="V990" s="7" t="n">
        <v>0</v>
      </c>
      <c r="W990" s="7" t="n">
        <v>0</v>
      </c>
      <c r="X990" s="7" t="n">
        <v>1</v>
      </c>
      <c r="Y990" s="7" t="s">
        <v>834</v>
      </c>
      <c r="Z990" s="7" t="s">
        <v>835</v>
      </c>
      <c r="AA990" s="7" t="s">
        <v>836</v>
      </c>
      <c r="AB990" s="7" t="s">
        <v>837</v>
      </c>
      <c r="AC990" s="7" t="n">
        <v>0</v>
      </c>
      <c r="AD990" s="7" t="s">
        <v>838</v>
      </c>
      <c r="AE990" s="7" t="s">
        <v>836</v>
      </c>
    </row>
    <row r="991" customFormat="false" ht="12.75" hidden="false" customHeight="true" outlineLevel="0" collapsed="false">
      <c r="L991" s="7" t="n">
        <v>1213</v>
      </c>
      <c r="M991" s="7" t="s">
        <v>1073</v>
      </c>
      <c r="N991" s="7" t="s">
        <v>832</v>
      </c>
      <c r="O991" s="7" t="s">
        <v>862</v>
      </c>
      <c r="P991" s="7" t="n">
        <v>3500</v>
      </c>
      <c r="Q991" s="93" t="n">
        <f aca="false">P991/100</f>
        <v>35</v>
      </c>
      <c r="R991" s="7" t="n">
        <v>7</v>
      </c>
      <c r="S991" s="7" t="n">
        <v>0</v>
      </c>
      <c r="T991" s="7" t="n">
        <v>0</v>
      </c>
      <c r="U991" s="7" t="n">
        <v>0</v>
      </c>
      <c r="V991" s="7" t="n">
        <v>0</v>
      </c>
      <c r="W991" s="7" t="n">
        <v>0</v>
      </c>
      <c r="X991" s="7" t="n">
        <v>1</v>
      </c>
      <c r="Y991" s="7" t="s">
        <v>834</v>
      </c>
      <c r="Z991" s="7" t="s">
        <v>835</v>
      </c>
      <c r="AA991" s="7" t="s">
        <v>836</v>
      </c>
      <c r="AB991" s="7" t="s">
        <v>837</v>
      </c>
      <c r="AC991" s="7" t="n">
        <v>0</v>
      </c>
      <c r="AD991" s="7" t="s">
        <v>838</v>
      </c>
      <c r="AE991" s="7" t="s">
        <v>836</v>
      </c>
    </row>
    <row r="992" customFormat="false" ht="12.75" hidden="false" customHeight="true" outlineLevel="0" collapsed="false">
      <c r="L992" s="7" t="n">
        <v>1214</v>
      </c>
      <c r="M992" s="7" t="s">
        <v>1074</v>
      </c>
      <c r="N992" s="7" t="s">
        <v>832</v>
      </c>
      <c r="O992" s="7" t="s">
        <v>833</v>
      </c>
      <c r="P992" s="7" t="n">
        <v>160</v>
      </c>
      <c r="Q992" s="93" t="n">
        <f aca="false">P992/100</f>
        <v>1.6</v>
      </c>
      <c r="R992" s="7" t="n">
        <v>13</v>
      </c>
      <c r="S992" s="7" t="n">
        <v>0</v>
      </c>
      <c r="T992" s="7" t="n">
        <v>0</v>
      </c>
      <c r="U992" s="7" t="n">
        <v>0</v>
      </c>
      <c r="V992" s="7" t="n">
        <v>0</v>
      </c>
      <c r="W992" s="7" t="n">
        <v>0</v>
      </c>
      <c r="X992" s="7" t="n">
        <v>1</v>
      </c>
      <c r="Y992" s="7" t="s">
        <v>834</v>
      </c>
      <c r="Z992" s="7" t="s">
        <v>835</v>
      </c>
      <c r="AA992" s="7" t="s">
        <v>836</v>
      </c>
      <c r="AB992" s="7" t="s">
        <v>837</v>
      </c>
      <c r="AC992" s="7" t="n">
        <v>0</v>
      </c>
      <c r="AD992" s="7" t="s">
        <v>838</v>
      </c>
      <c r="AE992" s="7" t="s">
        <v>836</v>
      </c>
    </row>
    <row r="993" customFormat="false" ht="12.75" hidden="false" customHeight="true" outlineLevel="0" collapsed="false">
      <c r="L993" s="7" t="n">
        <v>1215</v>
      </c>
      <c r="M993" s="7" t="s">
        <v>1075</v>
      </c>
      <c r="N993" s="7" t="s">
        <v>832</v>
      </c>
      <c r="O993" s="7" t="s">
        <v>862</v>
      </c>
      <c r="P993" s="7" t="n">
        <v>2600</v>
      </c>
      <c r="Q993" s="93" t="n">
        <f aca="false">P993/100</f>
        <v>26</v>
      </c>
      <c r="R993" s="7" t="n">
        <v>7</v>
      </c>
      <c r="S993" s="7" t="n">
        <v>0</v>
      </c>
      <c r="T993" s="7" t="n">
        <v>0</v>
      </c>
      <c r="U993" s="7" t="n">
        <v>0</v>
      </c>
      <c r="V993" s="7" t="n">
        <v>0</v>
      </c>
      <c r="W993" s="7" t="n">
        <v>0</v>
      </c>
      <c r="X993" s="7" t="n">
        <v>1</v>
      </c>
      <c r="Y993" s="7" t="s">
        <v>834</v>
      </c>
      <c r="Z993" s="7" t="s">
        <v>835</v>
      </c>
      <c r="AA993" s="7" t="s">
        <v>836</v>
      </c>
      <c r="AB993" s="7" t="s">
        <v>837</v>
      </c>
      <c r="AC993" s="7" t="n">
        <v>0</v>
      </c>
      <c r="AD993" s="7" t="s">
        <v>838</v>
      </c>
      <c r="AE993" s="7" t="s">
        <v>836</v>
      </c>
    </row>
    <row r="994" customFormat="false" ht="12.75" hidden="false" customHeight="true" outlineLevel="0" collapsed="false">
      <c r="L994" s="7" t="n">
        <v>1216</v>
      </c>
      <c r="M994" s="7" t="s">
        <v>1076</v>
      </c>
      <c r="N994" s="7" t="s">
        <v>832</v>
      </c>
      <c r="O994" s="7" t="s">
        <v>862</v>
      </c>
      <c r="P994" s="7" t="n">
        <v>2500</v>
      </c>
      <c r="Q994" s="93" t="n">
        <f aca="false">P994/100</f>
        <v>25</v>
      </c>
      <c r="R994" s="7" t="n">
        <v>7</v>
      </c>
      <c r="S994" s="7" t="n">
        <v>0</v>
      </c>
      <c r="T994" s="7" t="n">
        <v>0</v>
      </c>
      <c r="U994" s="7" t="n">
        <v>0</v>
      </c>
      <c r="V994" s="7" t="n">
        <v>0</v>
      </c>
      <c r="W994" s="7" t="n">
        <v>0</v>
      </c>
      <c r="X994" s="7" t="n">
        <v>1</v>
      </c>
      <c r="Y994" s="7" t="s">
        <v>834</v>
      </c>
      <c r="Z994" s="7" t="s">
        <v>835</v>
      </c>
      <c r="AA994" s="7" t="s">
        <v>836</v>
      </c>
      <c r="AB994" s="7" t="s">
        <v>837</v>
      </c>
      <c r="AC994" s="7" t="n">
        <v>0</v>
      </c>
      <c r="AD994" s="7" t="s">
        <v>838</v>
      </c>
      <c r="AE994" s="7" t="s">
        <v>836</v>
      </c>
    </row>
    <row r="995" customFormat="false" ht="12.75" hidden="false" customHeight="true" outlineLevel="0" collapsed="false">
      <c r="L995" s="7" t="n">
        <v>1217</v>
      </c>
      <c r="M995" s="7" t="s">
        <v>1077</v>
      </c>
      <c r="N995" s="7" t="s">
        <v>832</v>
      </c>
      <c r="O995" s="7" t="s">
        <v>833</v>
      </c>
      <c r="P995" s="7" t="n">
        <v>400</v>
      </c>
      <c r="Q995" s="93" t="n">
        <f aca="false">P995/100</f>
        <v>4</v>
      </c>
      <c r="R995" s="7" t="n">
        <v>19</v>
      </c>
      <c r="S995" s="7" t="n">
        <v>0</v>
      </c>
      <c r="T995" s="7" t="n">
        <v>0</v>
      </c>
      <c r="U995" s="7" t="n">
        <v>0</v>
      </c>
      <c r="V995" s="7" t="n">
        <v>0</v>
      </c>
      <c r="W995" s="7" t="n">
        <v>0</v>
      </c>
      <c r="X995" s="7" t="n">
        <v>1</v>
      </c>
      <c r="Y995" s="7" t="s">
        <v>834</v>
      </c>
      <c r="Z995" s="7" t="s">
        <v>835</v>
      </c>
      <c r="AA995" s="7" t="s">
        <v>836</v>
      </c>
      <c r="AB995" s="7" t="s">
        <v>837</v>
      </c>
      <c r="AC995" s="7" t="n">
        <v>0</v>
      </c>
      <c r="AD995" s="7" t="s">
        <v>838</v>
      </c>
      <c r="AE995" s="7" t="s">
        <v>836</v>
      </c>
    </row>
    <row r="996" customFormat="false" ht="12.75" hidden="false" customHeight="true" outlineLevel="0" collapsed="false">
      <c r="L996" s="7" t="n">
        <v>1218</v>
      </c>
      <c r="M996" s="7" t="s">
        <v>1078</v>
      </c>
      <c r="N996" s="7" t="s">
        <v>832</v>
      </c>
      <c r="O996" s="7" t="s">
        <v>862</v>
      </c>
      <c r="P996" s="7" t="n">
        <v>1700</v>
      </c>
      <c r="Q996" s="93" t="n">
        <f aca="false">P996/100</f>
        <v>17</v>
      </c>
      <c r="R996" s="7" t="n">
        <v>7</v>
      </c>
      <c r="S996" s="7" t="n">
        <v>0</v>
      </c>
      <c r="T996" s="7" t="n">
        <v>0</v>
      </c>
      <c r="U996" s="7" t="n">
        <v>0</v>
      </c>
      <c r="V996" s="7" t="n">
        <v>0</v>
      </c>
      <c r="W996" s="7" t="n">
        <v>0</v>
      </c>
      <c r="X996" s="7" t="n">
        <v>1</v>
      </c>
      <c r="Y996" s="7" t="s">
        <v>834</v>
      </c>
      <c r="Z996" s="7" t="s">
        <v>835</v>
      </c>
      <c r="AA996" s="7" t="s">
        <v>836</v>
      </c>
      <c r="AB996" s="7" t="s">
        <v>837</v>
      </c>
      <c r="AC996" s="7" t="n">
        <v>0</v>
      </c>
      <c r="AD996" s="7" t="s">
        <v>838</v>
      </c>
      <c r="AE996" s="7" t="s">
        <v>836</v>
      </c>
    </row>
    <row r="997" customFormat="false" ht="12.75" hidden="false" customHeight="true" outlineLevel="0" collapsed="false">
      <c r="L997" s="7" t="n">
        <v>1219</v>
      </c>
      <c r="M997" s="7" t="s">
        <v>1079</v>
      </c>
      <c r="N997" s="7" t="s">
        <v>832</v>
      </c>
      <c r="O997" s="7" t="s">
        <v>862</v>
      </c>
      <c r="P997" s="7" t="n">
        <v>1500</v>
      </c>
      <c r="Q997" s="93" t="n">
        <f aca="false">P997/100</f>
        <v>15</v>
      </c>
      <c r="R997" s="7" t="n">
        <v>7</v>
      </c>
      <c r="S997" s="7" t="n">
        <v>0</v>
      </c>
      <c r="T997" s="7" t="n">
        <v>0</v>
      </c>
      <c r="U997" s="7" t="n">
        <v>0</v>
      </c>
      <c r="V997" s="7" t="n">
        <v>0</v>
      </c>
      <c r="W997" s="7" t="n">
        <v>0</v>
      </c>
      <c r="X997" s="7" t="n">
        <v>1</v>
      </c>
      <c r="Y997" s="7" t="s">
        <v>834</v>
      </c>
      <c r="Z997" s="7" t="s">
        <v>835</v>
      </c>
      <c r="AA997" s="7" t="s">
        <v>836</v>
      </c>
      <c r="AB997" s="7" t="s">
        <v>837</v>
      </c>
      <c r="AC997" s="7" t="n">
        <v>0</v>
      </c>
      <c r="AD997" s="7" t="s">
        <v>838</v>
      </c>
      <c r="AE997" s="7" t="s">
        <v>836</v>
      </c>
    </row>
    <row r="998" customFormat="false" ht="12.75" hidden="false" customHeight="true" outlineLevel="0" collapsed="false">
      <c r="L998" s="7" t="n">
        <v>1220</v>
      </c>
      <c r="M998" s="7" t="s">
        <v>1080</v>
      </c>
      <c r="N998" s="7" t="s">
        <v>832</v>
      </c>
      <c r="O998" s="7" t="s">
        <v>833</v>
      </c>
      <c r="P998" s="7" t="n">
        <v>400</v>
      </c>
      <c r="Q998" s="93" t="n">
        <f aca="false">P998/100</f>
        <v>4</v>
      </c>
      <c r="R998" s="7" t="n">
        <v>19</v>
      </c>
      <c r="S998" s="7" t="n">
        <v>0</v>
      </c>
      <c r="T998" s="7" t="n">
        <v>0</v>
      </c>
      <c r="U998" s="7" t="n">
        <v>0</v>
      </c>
      <c r="V998" s="7" t="n">
        <v>0</v>
      </c>
      <c r="W998" s="7" t="n">
        <v>0</v>
      </c>
      <c r="X998" s="7" t="n">
        <v>1</v>
      </c>
      <c r="Y998" s="7" t="s">
        <v>834</v>
      </c>
      <c r="Z998" s="7" t="s">
        <v>835</v>
      </c>
      <c r="AA998" s="7" t="s">
        <v>836</v>
      </c>
      <c r="AB998" s="7" t="s">
        <v>837</v>
      </c>
      <c r="AC998" s="7" t="n">
        <v>0</v>
      </c>
      <c r="AD998" s="7" t="s">
        <v>838</v>
      </c>
      <c r="AE998" s="7" t="s">
        <v>836</v>
      </c>
    </row>
    <row r="999" customFormat="false" ht="12.75" hidden="false" customHeight="true" outlineLevel="0" collapsed="false">
      <c r="L999" s="7" t="n">
        <v>1221</v>
      </c>
      <c r="M999" s="7" t="s">
        <v>1081</v>
      </c>
      <c r="N999" s="7" t="s">
        <v>832</v>
      </c>
      <c r="O999" s="7" t="s">
        <v>862</v>
      </c>
      <c r="P999" s="7" t="n">
        <v>3300</v>
      </c>
      <c r="Q999" s="93" t="n">
        <f aca="false">P999/100</f>
        <v>33</v>
      </c>
      <c r="R999" s="7" t="n">
        <v>7</v>
      </c>
      <c r="S999" s="7" t="n">
        <v>0</v>
      </c>
      <c r="T999" s="7" t="n">
        <v>0</v>
      </c>
      <c r="U999" s="7" t="n">
        <v>0</v>
      </c>
      <c r="V999" s="7" t="n">
        <v>0</v>
      </c>
      <c r="W999" s="7" t="n">
        <v>0</v>
      </c>
      <c r="X999" s="7" t="n">
        <v>1</v>
      </c>
      <c r="Y999" s="7" t="s">
        <v>834</v>
      </c>
      <c r="Z999" s="7" t="s">
        <v>835</v>
      </c>
      <c r="AA999" s="7" t="s">
        <v>836</v>
      </c>
      <c r="AB999" s="7" t="s">
        <v>837</v>
      </c>
      <c r="AC999" s="7" t="n">
        <v>0</v>
      </c>
      <c r="AD999" s="7" t="s">
        <v>838</v>
      </c>
      <c r="AE999" s="7" t="s">
        <v>836</v>
      </c>
    </row>
    <row r="1000" customFormat="false" ht="12.75" hidden="false" customHeight="true" outlineLevel="0" collapsed="false">
      <c r="L1000" s="7" t="n">
        <v>1222</v>
      </c>
      <c r="M1000" s="7" t="s">
        <v>1082</v>
      </c>
      <c r="N1000" s="7" t="s">
        <v>832</v>
      </c>
      <c r="O1000" s="7" t="s">
        <v>862</v>
      </c>
      <c r="P1000" s="7" t="n">
        <v>3000</v>
      </c>
      <c r="Q1000" s="93" t="n">
        <f aca="false">P1000/100</f>
        <v>30</v>
      </c>
      <c r="R1000" s="7" t="n">
        <v>7</v>
      </c>
      <c r="S1000" s="7" t="n">
        <v>0</v>
      </c>
      <c r="T1000" s="7" t="n">
        <v>0</v>
      </c>
      <c r="U1000" s="7" t="n">
        <v>0</v>
      </c>
      <c r="V1000" s="7" t="n">
        <v>0</v>
      </c>
      <c r="W1000" s="7" t="n">
        <v>0</v>
      </c>
      <c r="X1000" s="7" t="n">
        <v>1</v>
      </c>
      <c r="Y1000" s="7" t="s">
        <v>834</v>
      </c>
      <c r="Z1000" s="7" t="s">
        <v>835</v>
      </c>
      <c r="AA1000" s="7" t="s">
        <v>836</v>
      </c>
      <c r="AB1000" s="7" t="s">
        <v>837</v>
      </c>
      <c r="AC1000" s="7" t="n">
        <v>0</v>
      </c>
      <c r="AD1000" s="7" t="s">
        <v>838</v>
      </c>
      <c r="AE1000" s="7" t="s">
        <v>836</v>
      </c>
    </row>
    <row r="1001" customFormat="false" ht="12.75" hidden="false" customHeight="true" outlineLevel="0" collapsed="false">
      <c r="L1001" s="7" t="n">
        <v>1223</v>
      </c>
      <c r="M1001" s="7" t="s">
        <v>1560</v>
      </c>
      <c r="N1001" s="7" t="s">
        <v>832</v>
      </c>
      <c r="O1001" s="7" t="s">
        <v>833</v>
      </c>
      <c r="P1001" s="7" t="n">
        <v>110</v>
      </c>
      <c r="Q1001" s="93" t="n">
        <f aca="false">P1001/100</f>
        <v>1.1</v>
      </c>
      <c r="R1001" s="7" t="n">
        <v>0</v>
      </c>
      <c r="S1001" s="7" t="n">
        <v>0</v>
      </c>
      <c r="T1001" s="7" t="n">
        <v>0</v>
      </c>
      <c r="U1001" s="7" t="n">
        <v>0</v>
      </c>
      <c r="V1001" s="7" t="n">
        <v>0</v>
      </c>
      <c r="W1001" s="7" t="n">
        <v>0</v>
      </c>
      <c r="X1001" s="7" t="n">
        <v>0</v>
      </c>
      <c r="Y1001" s="7" t="s">
        <v>834</v>
      </c>
      <c r="Z1001" s="7" t="s">
        <v>835</v>
      </c>
      <c r="AA1001" s="7" t="s">
        <v>836</v>
      </c>
      <c r="AB1001" s="7" t="s">
        <v>837</v>
      </c>
      <c r="AC1001" s="7" t="n">
        <v>0</v>
      </c>
      <c r="AD1001" s="7" t="s">
        <v>838</v>
      </c>
      <c r="AE1001" s="7" t="s">
        <v>836</v>
      </c>
    </row>
    <row r="1002" customFormat="false" ht="12.75" hidden="false" customHeight="true" outlineLevel="0" collapsed="false">
      <c r="L1002" s="7" t="n">
        <v>1224</v>
      </c>
      <c r="M1002" s="7" t="s">
        <v>1084</v>
      </c>
      <c r="N1002" s="7" t="s">
        <v>832</v>
      </c>
      <c r="O1002" s="7" t="s">
        <v>862</v>
      </c>
      <c r="P1002" s="7" t="n">
        <v>1600</v>
      </c>
      <c r="Q1002" s="93" t="n">
        <f aca="false">P1002/100</f>
        <v>16</v>
      </c>
      <c r="R1002" s="7" t="n">
        <v>7</v>
      </c>
      <c r="S1002" s="7" t="n">
        <v>0</v>
      </c>
      <c r="T1002" s="7" t="n">
        <v>0</v>
      </c>
      <c r="U1002" s="7" t="n">
        <v>0</v>
      </c>
      <c r="V1002" s="7" t="n">
        <v>0</v>
      </c>
      <c r="W1002" s="7" t="n">
        <v>0</v>
      </c>
      <c r="X1002" s="7" t="n">
        <v>1</v>
      </c>
      <c r="Y1002" s="7" t="s">
        <v>834</v>
      </c>
      <c r="Z1002" s="7" t="s">
        <v>835</v>
      </c>
      <c r="AA1002" s="7" t="s">
        <v>836</v>
      </c>
      <c r="AB1002" s="7" t="s">
        <v>837</v>
      </c>
      <c r="AC1002" s="7" t="n">
        <v>0</v>
      </c>
      <c r="AD1002" s="7" t="s">
        <v>838</v>
      </c>
      <c r="AE1002" s="7" t="s">
        <v>836</v>
      </c>
    </row>
    <row r="1003" customFormat="false" ht="12.75" hidden="false" customHeight="true" outlineLevel="0" collapsed="false">
      <c r="L1003" s="7" t="n">
        <v>1225</v>
      </c>
      <c r="M1003" s="7" t="s">
        <v>1085</v>
      </c>
      <c r="N1003" s="7" t="s">
        <v>832</v>
      </c>
      <c r="O1003" s="7" t="s">
        <v>862</v>
      </c>
      <c r="P1003" s="7" t="n">
        <v>1500</v>
      </c>
      <c r="Q1003" s="93" t="n">
        <f aca="false">P1003/100</f>
        <v>15</v>
      </c>
      <c r="R1003" s="7" t="n">
        <v>7</v>
      </c>
      <c r="S1003" s="7" t="n">
        <v>0</v>
      </c>
      <c r="T1003" s="7" t="n">
        <v>0</v>
      </c>
      <c r="U1003" s="7" t="n">
        <v>0</v>
      </c>
      <c r="V1003" s="7" t="n">
        <v>0</v>
      </c>
      <c r="W1003" s="7" t="n">
        <v>0</v>
      </c>
      <c r="X1003" s="7" t="n">
        <v>1</v>
      </c>
      <c r="Y1003" s="7" t="s">
        <v>834</v>
      </c>
      <c r="Z1003" s="7" t="s">
        <v>835</v>
      </c>
      <c r="AA1003" s="7" t="s">
        <v>836</v>
      </c>
      <c r="AB1003" s="7" t="s">
        <v>837</v>
      </c>
      <c r="AC1003" s="7" t="n">
        <v>0</v>
      </c>
      <c r="AD1003" s="7" t="s">
        <v>838</v>
      </c>
      <c r="AE1003" s="7" t="s">
        <v>836</v>
      </c>
    </row>
    <row r="1004" customFormat="false" ht="12.75" hidden="false" customHeight="true" outlineLevel="0" collapsed="false">
      <c r="L1004" s="7" t="n">
        <v>1226</v>
      </c>
      <c r="M1004" s="7" t="s">
        <v>1086</v>
      </c>
      <c r="N1004" s="7" t="s">
        <v>832</v>
      </c>
      <c r="O1004" s="7" t="s">
        <v>862</v>
      </c>
      <c r="P1004" s="7" t="n">
        <v>420</v>
      </c>
      <c r="Q1004" s="93" t="n">
        <f aca="false">P1004/100</f>
        <v>4.2</v>
      </c>
      <c r="R1004" s="7" t="n">
        <v>19</v>
      </c>
      <c r="S1004" s="7" t="n">
        <v>0</v>
      </c>
      <c r="T1004" s="7" t="n">
        <v>0</v>
      </c>
      <c r="U1004" s="7" t="n">
        <v>0</v>
      </c>
      <c r="V1004" s="7" t="n">
        <v>0</v>
      </c>
      <c r="W1004" s="7" t="n">
        <v>0</v>
      </c>
      <c r="X1004" s="7" t="n">
        <v>1</v>
      </c>
      <c r="Y1004" s="7" t="s">
        <v>834</v>
      </c>
      <c r="Z1004" s="7" t="s">
        <v>835</v>
      </c>
      <c r="AA1004" s="7" t="s">
        <v>836</v>
      </c>
      <c r="AB1004" s="7" t="s">
        <v>837</v>
      </c>
      <c r="AC1004" s="7" t="n">
        <v>0</v>
      </c>
      <c r="AD1004" s="7" t="s">
        <v>838</v>
      </c>
      <c r="AE1004" s="7" t="s">
        <v>836</v>
      </c>
    </row>
    <row r="1005" customFormat="false" ht="12.75" hidden="false" customHeight="true" outlineLevel="0" collapsed="false">
      <c r="L1005" s="7" t="n">
        <v>1227</v>
      </c>
      <c r="M1005" s="7" t="s">
        <v>1087</v>
      </c>
      <c r="N1005" s="7" t="s">
        <v>832</v>
      </c>
      <c r="O1005" s="7" t="s">
        <v>862</v>
      </c>
      <c r="P1005" s="7" t="n">
        <v>2100</v>
      </c>
      <c r="Q1005" s="93" t="n">
        <f aca="false">P1005/100</f>
        <v>21</v>
      </c>
      <c r="R1005" s="7" t="n">
        <v>7</v>
      </c>
      <c r="S1005" s="7" t="n">
        <v>0</v>
      </c>
      <c r="T1005" s="7" t="n">
        <v>0</v>
      </c>
      <c r="U1005" s="7" t="n">
        <v>0</v>
      </c>
      <c r="V1005" s="7" t="n">
        <v>0</v>
      </c>
      <c r="W1005" s="7" t="n">
        <v>0</v>
      </c>
      <c r="X1005" s="7" t="n">
        <v>1</v>
      </c>
      <c r="Y1005" s="7" t="s">
        <v>834</v>
      </c>
      <c r="Z1005" s="7" t="s">
        <v>835</v>
      </c>
      <c r="AA1005" s="7" t="s">
        <v>836</v>
      </c>
      <c r="AB1005" s="7" t="s">
        <v>837</v>
      </c>
      <c r="AC1005" s="7" t="n">
        <v>0</v>
      </c>
      <c r="AD1005" s="7" t="s">
        <v>838</v>
      </c>
      <c r="AE1005" s="7" t="s">
        <v>836</v>
      </c>
    </row>
    <row r="1006" customFormat="false" ht="12.75" hidden="false" customHeight="true" outlineLevel="0" collapsed="false">
      <c r="L1006" s="7" t="n">
        <v>1228</v>
      </c>
      <c r="M1006" s="7" t="s">
        <v>1088</v>
      </c>
      <c r="N1006" s="7" t="s">
        <v>832</v>
      </c>
      <c r="O1006" s="7" t="s">
        <v>862</v>
      </c>
      <c r="P1006" s="7" t="n">
        <v>1900</v>
      </c>
      <c r="Q1006" s="93" t="n">
        <f aca="false">P1006/100</f>
        <v>19</v>
      </c>
      <c r="R1006" s="7" t="n">
        <v>7</v>
      </c>
      <c r="S1006" s="7" t="n">
        <v>0</v>
      </c>
      <c r="T1006" s="7" t="n">
        <v>0</v>
      </c>
      <c r="U1006" s="7" t="n">
        <v>0</v>
      </c>
      <c r="V1006" s="7" t="n">
        <v>0</v>
      </c>
      <c r="W1006" s="7" t="n">
        <v>0</v>
      </c>
      <c r="X1006" s="7" t="n">
        <v>1</v>
      </c>
      <c r="Y1006" s="7" t="s">
        <v>834</v>
      </c>
      <c r="Z1006" s="7" t="s">
        <v>835</v>
      </c>
      <c r="AA1006" s="7" t="s">
        <v>836</v>
      </c>
      <c r="AB1006" s="7" t="s">
        <v>837</v>
      </c>
      <c r="AC1006" s="7" t="n">
        <v>0</v>
      </c>
      <c r="AD1006" s="7" t="s">
        <v>838</v>
      </c>
      <c r="AE1006" s="7" t="s">
        <v>836</v>
      </c>
    </row>
    <row r="1007" customFormat="false" ht="12.75" hidden="false" customHeight="true" outlineLevel="0" collapsed="false">
      <c r="L1007" s="7" t="n">
        <v>1229</v>
      </c>
      <c r="M1007" s="7" t="s">
        <v>832</v>
      </c>
      <c r="N1007" s="7" t="s">
        <v>832</v>
      </c>
      <c r="O1007" s="7" t="s">
        <v>833</v>
      </c>
      <c r="P1007" s="7" t="n">
        <v>0</v>
      </c>
      <c r="Q1007" s="93" t="n">
        <f aca="false">P1007/100</f>
        <v>0</v>
      </c>
      <c r="R1007" s="7" t="n">
        <v>0</v>
      </c>
      <c r="S1007" s="7" t="n">
        <v>0</v>
      </c>
      <c r="T1007" s="7" t="n">
        <v>0</v>
      </c>
      <c r="U1007" s="7" t="n">
        <v>0</v>
      </c>
      <c r="V1007" s="7" t="n">
        <v>0</v>
      </c>
      <c r="W1007" s="7" t="n">
        <v>0</v>
      </c>
      <c r="X1007" s="7" t="n">
        <v>0</v>
      </c>
      <c r="Y1007" s="7" t="s">
        <v>834</v>
      </c>
      <c r="Z1007" s="7" t="s">
        <v>835</v>
      </c>
      <c r="AA1007" s="7" t="s">
        <v>836</v>
      </c>
      <c r="AB1007" s="7" t="s">
        <v>837</v>
      </c>
      <c r="AC1007" s="7" t="n">
        <v>0</v>
      </c>
      <c r="AD1007" s="7" t="s">
        <v>838</v>
      </c>
      <c r="AE1007" s="7" t="s">
        <v>836</v>
      </c>
    </row>
    <row r="1008" customFormat="false" ht="12.75" hidden="false" customHeight="true" outlineLevel="0" collapsed="false">
      <c r="L1008" s="7" t="n">
        <v>1230</v>
      </c>
      <c r="M1008" s="7" t="s">
        <v>1089</v>
      </c>
      <c r="N1008" s="7" t="s">
        <v>832</v>
      </c>
      <c r="O1008" s="7" t="s">
        <v>862</v>
      </c>
      <c r="P1008" s="7" t="n">
        <v>1900</v>
      </c>
      <c r="Q1008" s="93" t="n">
        <f aca="false">P1008/100</f>
        <v>19</v>
      </c>
      <c r="R1008" s="7" t="n">
        <v>7</v>
      </c>
      <c r="S1008" s="7" t="n">
        <v>0</v>
      </c>
      <c r="T1008" s="7" t="n">
        <v>0</v>
      </c>
      <c r="U1008" s="7" t="n">
        <v>0</v>
      </c>
      <c r="V1008" s="7" t="n">
        <v>0</v>
      </c>
      <c r="W1008" s="7" t="n">
        <v>0</v>
      </c>
      <c r="X1008" s="7" t="n">
        <v>1</v>
      </c>
      <c r="Y1008" s="7" t="s">
        <v>834</v>
      </c>
      <c r="Z1008" s="7" t="s">
        <v>835</v>
      </c>
      <c r="AA1008" s="7" t="s">
        <v>836</v>
      </c>
      <c r="AB1008" s="7" t="s">
        <v>837</v>
      </c>
      <c r="AC1008" s="7" t="n">
        <v>0</v>
      </c>
      <c r="AD1008" s="7" t="s">
        <v>838</v>
      </c>
      <c r="AE1008" s="7" t="s">
        <v>836</v>
      </c>
    </row>
    <row r="1009" customFormat="false" ht="12.75" hidden="false" customHeight="true" outlineLevel="0" collapsed="false">
      <c r="L1009" s="7" t="n">
        <v>1231</v>
      </c>
      <c r="M1009" s="7" t="s">
        <v>1090</v>
      </c>
      <c r="N1009" s="7" t="s">
        <v>832</v>
      </c>
      <c r="O1009" s="7" t="s">
        <v>862</v>
      </c>
      <c r="P1009" s="7" t="n">
        <v>1600</v>
      </c>
      <c r="Q1009" s="93" t="n">
        <f aca="false">P1009/100</f>
        <v>16</v>
      </c>
      <c r="R1009" s="7" t="n">
        <v>7</v>
      </c>
      <c r="S1009" s="7" t="n">
        <v>0</v>
      </c>
      <c r="T1009" s="7" t="n">
        <v>0</v>
      </c>
      <c r="U1009" s="7" t="n">
        <v>0</v>
      </c>
      <c r="V1009" s="7" t="n">
        <v>0</v>
      </c>
      <c r="W1009" s="7" t="n">
        <v>0</v>
      </c>
      <c r="X1009" s="7" t="n">
        <v>1</v>
      </c>
      <c r="Y1009" s="7" t="s">
        <v>834</v>
      </c>
      <c r="Z1009" s="7" t="s">
        <v>835</v>
      </c>
      <c r="AA1009" s="7" t="s">
        <v>836</v>
      </c>
      <c r="AB1009" s="7" t="s">
        <v>837</v>
      </c>
      <c r="AC1009" s="7" t="n">
        <v>0</v>
      </c>
      <c r="AD1009" s="7" t="s">
        <v>838</v>
      </c>
      <c r="AE1009" s="7" t="s">
        <v>836</v>
      </c>
    </row>
    <row r="1010" customFormat="false" ht="12.75" hidden="false" customHeight="true" outlineLevel="0" collapsed="false">
      <c r="L1010" s="7" t="n">
        <v>1232</v>
      </c>
      <c r="M1010" s="7" t="s">
        <v>832</v>
      </c>
      <c r="N1010" s="7" t="s">
        <v>832</v>
      </c>
      <c r="O1010" s="7" t="s">
        <v>833</v>
      </c>
      <c r="P1010" s="7" t="n">
        <v>0</v>
      </c>
      <c r="Q1010" s="93" t="n">
        <f aca="false">P1010/100</f>
        <v>0</v>
      </c>
      <c r="R1010" s="7" t="n">
        <v>0</v>
      </c>
      <c r="S1010" s="7" t="n">
        <v>0</v>
      </c>
      <c r="T1010" s="7" t="n">
        <v>0</v>
      </c>
      <c r="U1010" s="7" t="n">
        <v>0</v>
      </c>
      <c r="V1010" s="7" t="n">
        <v>0</v>
      </c>
      <c r="W1010" s="7" t="n">
        <v>0</v>
      </c>
      <c r="X1010" s="7" t="n">
        <v>0</v>
      </c>
      <c r="Y1010" s="7" t="s">
        <v>834</v>
      </c>
      <c r="Z1010" s="7" t="s">
        <v>835</v>
      </c>
      <c r="AA1010" s="7" t="s">
        <v>836</v>
      </c>
      <c r="AB1010" s="7" t="s">
        <v>837</v>
      </c>
      <c r="AC1010" s="7" t="n">
        <v>0</v>
      </c>
      <c r="AD1010" s="7" t="s">
        <v>838</v>
      </c>
      <c r="AE1010" s="7" t="s">
        <v>836</v>
      </c>
    </row>
    <row r="1011" customFormat="false" ht="12.75" hidden="false" customHeight="true" outlineLevel="0" collapsed="false">
      <c r="L1011" s="7" t="n">
        <v>1233</v>
      </c>
      <c r="M1011" s="7" t="s">
        <v>1091</v>
      </c>
      <c r="N1011" s="7" t="s">
        <v>832</v>
      </c>
      <c r="O1011" s="7" t="s">
        <v>862</v>
      </c>
      <c r="P1011" s="7" t="n">
        <v>4600</v>
      </c>
      <c r="Q1011" s="93" t="n">
        <f aca="false">P1011/100</f>
        <v>46</v>
      </c>
      <c r="R1011" s="7" t="n">
        <v>7</v>
      </c>
      <c r="S1011" s="7" t="n">
        <v>0</v>
      </c>
      <c r="T1011" s="7" t="n">
        <v>0</v>
      </c>
      <c r="U1011" s="7" t="n">
        <v>0</v>
      </c>
      <c r="V1011" s="7" t="n">
        <v>0</v>
      </c>
      <c r="W1011" s="7" t="n">
        <v>0</v>
      </c>
      <c r="X1011" s="7" t="n">
        <v>1</v>
      </c>
      <c r="Y1011" s="7" t="s">
        <v>834</v>
      </c>
      <c r="Z1011" s="7" t="s">
        <v>835</v>
      </c>
      <c r="AA1011" s="7" t="s">
        <v>836</v>
      </c>
      <c r="AB1011" s="7" t="s">
        <v>837</v>
      </c>
      <c r="AC1011" s="7" t="n">
        <v>0</v>
      </c>
      <c r="AD1011" s="7" t="s">
        <v>838</v>
      </c>
      <c r="AE1011" s="7" t="s">
        <v>836</v>
      </c>
    </row>
    <row r="1012" customFormat="false" ht="12.75" hidden="false" customHeight="true" outlineLevel="0" collapsed="false">
      <c r="L1012" s="7" t="n">
        <v>1234</v>
      </c>
      <c r="M1012" s="7" t="s">
        <v>1092</v>
      </c>
      <c r="N1012" s="7" t="s">
        <v>832</v>
      </c>
      <c r="O1012" s="7" t="s">
        <v>862</v>
      </c>
      <c r="P1012" s="7" t="n">
        <v>4100</v>
      </c>
      <c r="Q1012" s="93" t="n">
        <f aca="false">P1012/100</f>
        <v>41</v>
      </c>
      <c r="R1012" s="7" t="n">
        <v>7</v>
      </c>
      <c r="S1012" s="7" t="n">
        <v>0</v>
      </c>
      <c r="T1012" s="7" t="n">
        <v>0</v>
      </c>
      <c r="U1012" s="7" t="n">
        <v>0</v>
      </c>
      <c r="V1012" s="7" t="n">
        <v>0</v>
      </c>
      <c r="W1012" s="7" t="n">
        <v>0</v>
      </c>
      <c r="X1012" s="7" t="n">
        <v>1</v>
      </c>
      <c r="Y1012" s="7" t="s">
        <v>834</v>
      </c>
      <c r="Z1012" s="7" t="s">
        <v>835</v>
      </c>
      <c r="AA1012" s="7" t="s">
        <v>836</v>
      </c>
      <c r="AB1012" s="7" t="s">
        <v>837</v>
      </c>
      <c r="AC1012" s="7" t="n">
        <v>0</v>
      </c>
      <c r="AD1012" s="7" t="s">
        <v>838</v>
      </c>
      <c r="AE1012" s="7" t="s">
        <v>836</v>
      </c>
    </row>
    <row r="1013" customFormat="false" ht="12.75" hidden="false" customHeight="true" outlineLevel="0" collapsed="false">
      <c r="L1013" s="7" t="n">
        <v>1235</v>
      </c>
      <c r="M1013" s="7" t="s">
        <v>1093</v>
      </c>
      <c r="N1013" s="7" t="s">
        <v>832</v>
      </c>
      <c r="O1013" s="7" t="s">
        <v>833</v>
      </c>
      <c r="P1013" s="7" t="n">
        <v>400</v>
      </c>
      <c r="Q1013" s="93" t="n">
        <f aca="false">P1013/100</f>
        <v>4</v>
      </c>
      <c r="R1013" s="7" t="n">
        <v>7</v>
      </c>
      <c r="S1013" s="7" t="n">
        <v>0</v>
      </c>
      <c r="T1013" s="7" t="n">
        <v>0</v>
      </c>
      <c r="U1013" s="7" t="n">
        <v>0</v>
      </c>
      <c r="V1013" s="7" t="n">
        <v>0</v>
      </c>
      <c r="W1013" s="7" t="n">
        <v>0</v>
      </c>
      <c r="X1013" s="7" t="n">
        <v>1</v>
      </c>
      <c r="Y1013" s="7" t="s">
        <v>834</v>
      </c>
      <c r="Z1013" s="7" t="s">
        <v>835</v>
      </c>
      <c r="AA1013" s="7" t="s">
        <v>836</v>
      </c>
      <c r="AB1013" s="7" t="s">
        <v>837</v>
      </c>
      <c r="AC1013" s="7" t="n">
        <v>0</v>
      </c>
      <c r="AD1013" s="7" t="s">
        <v>838</v>
      </c>
      <c r="AE1013" s="7" t="s">
        <v>836</v>
      </c>
    </row>
    <row r="1014" customFormat="false" ht="12.75" hidden="false" customHeight="true" outlineLevel="0" collapsed="false">
      <c r="L1014" s="7" t="n">
        <v>1236</v>
      </c>
      <c r="M1014" s="7" t="s">
        <v>1094</v>
      </c>
      <c r="N1014" s="7" t="s">
        <v>832</v>
      </c>
      <c r="O1014" s="7" t="s">
        <v>833</v>
      </c>
      <c r="P1014" s="7" t="n">
        <v>2500</v>
      </c>
      <c r="Q1014" s="93" t="n">
        <f aca="false">P1014/100</f>
        <v>25</v>
      </c>
      <c r="R1014" s="7" t="n">
        <v>6</v>
      </c>
      <c r="S1014" s="7" t="n">
        <v>0</v>
      </c>
      <c r="T1014" s="7" t="n">
        <v>0</v>
      </c>
      <c r="U1014" s="7" t="n">
        <v>0</v>
      </c>
      <c r="V1014" s="7" t="n">
        <v>0</v>
      </c>
      <c r="W1014" s="7" t="n">
        <v>0</v>
      </c>
      <c r="X1014" s="7" t="n">
        <v>1</v>
      </c>
      <c r="Y1014" s="7" t="s">
        <v>834</v>
      </c>
      <c r="Z1014" s="7" t="s">
        <v>835</v>
      </c>
      <c r="AA1014" s="7" t="s">
        <v>836</v>
      </c>
      <c r="AB1014" s="7" t="s">
        <v>837</v>
      </c>
      <c r="AC1014" s="7" t="n">
        <v>0</v>
      </c>
      <c r="AD1014" s="7" t="s">
        <v>838</v>
      </c>
      <c r="AE1014" s="7" t="s">
        <v>836</v>
      </c>
    </row>
    <row r="1015" customFormat="false" ht="12.75" hidden="false" customHeight="true" outlineLevel="0" collapsed="false">
      <c r="L1015" s="7" t="n">
        <v>1237</v>
      </c>
      <c r="M1015" s="7" t="s">
        <v>1095</v>
      </c>
      <c r="N1015" s="7" t="s">
        <v>832</v>
      </c>
      <c r="O1015" s="7" t="s">
        <v>862</v>
      </c>
      <c r="P1015" s="7" t="n">
        <v>5100</v>
      </c>
      <c r="Q1015" s="93" t="n">
        <f aca="false">P1015/100</f>
        <v>51</v>
      </c>
      <c r="R1015" s="7" t="n">
        <v>7</v>
      </c>
      <c r="S1015" s="7" t="n">
        <v>0</v>
      </c>
      <c r="T1015" s="7" t="n">
        <v>0</v>
      </c>
      <c r="U1015" s="7" t="n">
        <v>0</v>
      </c>
      <c r="V1015" s="7" t="n">
        <v>0</v>
      </c>
      <c r="W1015" s="7" t="n">
        <v>0</v>
      </c>
      <c r="X1015" s="7" t="n">
        <v>1</v>
      </c>
      <c r="Y1015" s="7" t="s">
        <v>834</v>
      </c>
      <c r="Z1015" s="7" t="s">
        <v>835</v>
      </c>
      <c r="AA1015" s="7" t="s">
        <v>836</v>
      </c>
      <c r="AB1015" s="7" t="s">
        <v>837</v>
      </c>
      <c r="AC1015" s="7" t="n">
        <v>0</v>
      </c>
      <c r="AD1015" s="7" t="s">
        <v>838</v>
      </c>
      <c r="AE1015" s="7" t="s">
        <v>836</v>
      </c>
    </row>
    <row r="1016" customFormat="false" ht="12.75" hidden="false" customHeight="true" outlineLevel="0" collapsed="false">
      <c r="L1016" s="7" t="n">
        <v>1238</v>
      </c>
      <c r="M1016" s="7" t="s">
        <v>1096</v>
      </c>
      <c r="N1016" s="7" t="s">
        <v>832</v>
      </c>
      <c r="O1016" s="7" t="s">
        <v>862</v>
      </c>
      <c r="P1016" s="7" t="n">
        <v>4300</v>
      </c>
      <c r="Q1016" s="93" t="n">
        <f aca="false">P1016/100</f>
        <v>43</v>
      </c>
      <c r="R1016" s="7" t="n">
        <v>7</v>
      </c>
      <c r="S1016" s="7" t="n">
        <v>0</v>
      </c>
      <c r="T1016" s="7" t="n">
        <v>0</v>
      </c>
      <c r="U1016" s="7" t="n">
        <v>0</v>
      </c>
      <c r="V1016" s="7" t="n">
        <v>0</v>
      </c>
      <c r="W1016" s="7" t="n">
        <v>0</v>
      </c>
      <c r="X1016" s="7" t="n">
        <v>1</v>
      </c>
      <c r="Y1016" s="7" t="s">
        <v>834</v>
      </c>
      <c r="Z1016" s="7" t="s">
        <v>835</v>
      </c>
      <c r="AA1016" s="7" t="s">
        <v>836</v>
      </c>
      <c r="AB1016" s="7" t="s">
        <v>837</v>
      </c>
      <c r="AC1016" s="7" t="n">
        <v>0</v>
      </c>
      <c r="AD1016" s="7" t="s">
        <v>838</v>
      </c>
      <c r="AE1016" s="7" t="s">
        <v>836</v>
      </c>
    </row>
    <row r="1017" customFormat="false" ht="12.75" hidden="false" customHeight="true" outlineLevel="0" collapsed="false">
      <c r="L1017" s="7" t="n">
        <v>1239</v>
      </c>
      <c r="M1017" s="7" t="s">
        <v>1561</v>
      </c>
      <c r="N1017" s="7" t="s">
        <v>832</v>
      </c>
      <c r="O1017" s="7" t="s">
        <v>833</v>
      </c>
      <c r="P1017" s="7" t="n">
        <v>550</v>
      </c>
      <c r="Q1017" s="93" t="n">
        <f aca="false">P1017/100</f>
        <v>5.5</v>
      </c>
      <c r="R1017" s="7" t="n">
        <v>7</v>
      </c>
      <c r="S1017" s="7" t="n">
        <v>0</v>
      </c>
      <c r="T1017" s="7" t="n">
        <v>0</v>
      </c>
      <c r="U1017" s="7" t="n">
        <v>0</v>
      </c>
      <c r="V1017" s="7" t="n">
        <v>0</v>
      </c>
      <c r="W1017" s="7" t="n">
        <v>0</v>
      </c>
      <c r="X1017" s="7" t="n">
        <v>1</v>
      </c>
      <c r="Y1017" s="7" t="s">
        <v>834</v>
      </c>
      <c r="Z1017" s="7" t="s">
        <v>835</v>
      </c>
      <c r="AA1017" s="7" t="s">
        <v>836</v>
      </c>
      <c r="AB1017" s="7" t="s">
        <v>837</v>
      </c>
      <c r="AC1017" s="7" t="n">
        <v>0</v>
      </c>
      <c r="AD1017" s="7" t="s">
        <v>838</v>
      </c>
      <c r="AE1017" s="7" t="s">
        <v>836</v>
      </c>
    </row>
    <row r="1018" customFormat="false" ht="12.75" hidden="false" customHeight="true" outlineLevel="0" collapsed="false">
      <c r="L1018" s="7" t="n">
        <v>1240</v>
      </c>
      <c r="M1018" s="7" t="s">
        <v>1098</v>
      </c>
      <c r="N1018" s="7" t="s">
        <v>832</v>
      </c>
      <c r="O1018" s="7" t="s">
        <v>833</v>
      </c>
      <c r="P1018" s="7" t="n">
        <v>300</v>
      </c>
      <c r="Q1018" s="93" t="n">
        <f aca="false">P1018/100</f>
        <v>3</v>
      </c>
      <c r="R1018" s="7" t="n">
        <v>7</v>
      </c>
      <c r="S1018" s="7" t="n">
        <v>0</v>
      </c>
      <c r="T1018" s="7" t="n">
        <v>0</v>
      </c>
      <c r="U1018" s="7" t="n">
        <v>0</v>
      </c>
      <c r="V1018" s="7" t="n">
        <v>0</v>
      </c>
      <c r="W1018" s="7" t="n">
        <v>0</v>
      </c>
      <c r="X1018" s="7" t="n">
        <v>1</v>
      </c>
      <c r="Y1018" s="7" t="s">
        <v>834</v>
      </c>
      <c r="Z1018" s="7" t="s">
        <v>835</v>
      </c>
      <c r="AA1018" s="7" t="s">
        <v>836</v>
      </c>
      <c r="AB1018" s="7" t="s">
        <v>837</v>
      </c>
      <c r="AC1018" s="7" t="n">
        <v>0</v>
      </c>
      <c r="AD1018" s="7" t="s">
        <v>838</v>
      </c>
      <c r="AE1018" s="7" t="s">
        <v>836</v>
      </c>
    </row>
    <row r="1019" customFormat="false" ht="12.75" hidden="false" customHeight="true" outlineLevel="0" collapsed="false">
      <c r="L1019" s="7" t="n">
        <v>1241</v>
      </c>
      <c r="M1019" s="7" t="s">
        <v>1099</v>
      </c>
      <c r="N1019" s="7" t="s">
        <v>832</v>
      </c>
      <c r="O1019" s="7" t="s">
        <v>833</v>
      </c>
      <c r="P1019" s="7" t="n">
        <v>1300</v>
      </c>
      <c r="Q1019" s="93" t="n">
        <f aca="false">P1019/100</f>
        <v>13</v>
      </c>
      <c r="R1019" s="7" t="n">
        <v>7</v>
      </c>
      <c r="S1019" s="7" t="n">
        <v>0</v>
      </c>
      <c r="T1019" s="7" t="n">
        <v>0</v>
      </c>
      <c r="U1019" s="7" t="n">
        <v>0</v>
      </c>
      <c r="V1019" s="7" t="n">
        <v>0</v>
      </c>
      <c r="W1019" s="7" t="n">
        <v>0</v>
      </c>
      <c r="X1019" s="7" t="n">
        <v>1</v>
      </c>
      <c r="Y1019" s="7" t="s">
        <v>834</v>
      </c>
      <c r="Z1019" s="7" t="s">
        <v>835</v>
      </c>
      <c r="AA1019" s="7" t="s">
        <v>836</v>
      </c>
      <c r="AB1019" s="7" t="s">
        <v>837</v>
      </c>
      <c r="AC1019" s="7" t="n">
        <v>0</v>
      </c>
      <c r="AD1019" s="7" t="s">
        <v>838</v>
      </c>
      <c r="AE1019" s="7" t="s">
        <v>836</v>
      </c>
    </row>
    <row r="1020" customFormat="false" ht="12.75" hidden="false" customHeight="true" outlineLevel="0" collapsed="false">
      <c r="L1020" s="7" t="n">
        <v>1242</v>
      </c>
      <c r="M1020" s="7" t="s">
        <v>1562</v>
      </c>
      <c r="N1020" s="7" t="s">
        <v>832</v>
      </c>
      <c r="O1020" s="7" t="s">
        <v>862</v>
      </c>
      <c r="P1020" s="7" t="n">
        <v>1200</v>
      </c>
      <c r="Q1020" s="93" t="n">
        <f aca="false">P1020/100</f>
        <v>12</v>
      </c>
      <c r="R1020" s="7" t="n">
        <v>7</v>
      </c>
      <c r="S1020" s="7" t="n">
        <v>0</v>
      </c>
      <c r="T1020" s="7" t="n">
        <v>0</v>
      </c>
      <c r="U1020" s="7" t="n">
        <v>0</v>
      </c>
      <c r="V1020" s="7" t="n">
        <v>0</v>
      </c>
      <c r="W1020" s="7" t="n">
        <v>0</v>
      </c>
      <c r="X1020" s="7" t="n">
        <v>1</v>
      </c>
      <c r="Y1020" s="7" t="s">
        <v>834</v>
      </c>
      <c r="Z1020" s="7" t="s">
        <v>835</v>
      </c>
      <c r="AA1020" s="7" t="s">
        <v>836</v>
      </c>
      <c r="AB1020" s="7" t="s">
        <v>837</v>
      </c>
      <c r="AC1020" s="7" t="n">
        <v>0</v>
      </c>
      <c r="AD1020" s="7" t="s">
        <v>838</v>
      </c>
      <c r="AE1020" s="7" t="s">
        <v>836</v>
      </c>
    </row>
    <row r="1021" customFormat="false" ht="12.75" hidden="false" customHeight="true" outlineLevel="0" collapsed="false">
      <c r="L1021" s="7" t="n">
        <v>1243</v>
      </c>
      <c r="M1021" s="7" t="s">
        <v>1101</v>
      </c>
      <c r="N1021" s="7" t="s">
        <v>832</v>
      </c>
      <c r="O1021" s="7" t="s">
        <v>862</v>
      </c>
      <c r="P1021" s="7" t="n">
        <v>490</v>
      </c>
      <c r="Q1021" s="93" t="n">
        <f aca="false">P1021/100</f>
        <v>4.9</v>
      </c>
      <c r="R1021" s="7" t="n">
        <v>8</v>
      </c>
      <c r="S1021" s="7" t="n">
        <v>0</v>
      </c>
      <c r="T1021" s="7" t="n">
        <v>0</v>
      </c>
      <c r="U1021" s="7" t="n">
        <v>0</v>
      </c>
      <c r="V1021" s="7" t="n">
        <v>0</v>
      </c>
      <c r="W1021" s="7" t="n">
        <v>0</v>
      </c>
      <c r="X1021" s="7" t="n">
        <v>1</v>
      </c>
      <c r="Y1021" s="7" t="s">
        <v>834</v>
      </c>
      <c r="Z1021" s="7" t="s">
        <v>835</v>
      </c>
      <c r="AA1021" s="7" t="s">
        <v>836</v>
      </c>
      <c r="AB1021" s="7" t="s">
        <v>837</v>
      </c>
      <c r="AC1021" s="7" t="n">
        <v>0</v>
      </c>
      <c r="AD1021" s="7" t="s">
        <v>838</v>
      </c>
      <c r="AE1021" s="7" t="s">
        <v>836</v>
      </c>
    </row>
    <row r="1022" customFormat="false" ht="12.75" hidden="false" customHeight="true" outlineLevel="0" collapsed="false">
      <c r="L1022" s="7" t="n">
        <v>1244</v>
      </c>
      <c r="M1022" s="7" t="s">
        <v>1102</v>
      </c>
      <c r="N1022" s="7" t="s">
        <v>832</v>
      </c>
      <c r="O1022" s="7" t="s">
        <v>833</v>
      </c>
      <c r="P1022" s="7" t="n">
        <v>1300</v>
      </c>
      <c r="Q1022" s="93" t="n">
        <f aca="false">P1022/100</f>
        <v>13</v>
      </c>
      <c r="R1022" s="7" t="n">
        <v>7</v>
      </c>
      <c r="S1022" s="7" t="n">
        <v>0</v>
      </c>
      <c r="T1022" s="7" t="n">
        <v>0</v>
      </c>
      <c r="U1022" s="7" t="n">
        <v>0</v>
      </c>
      <c r="V1022" s="7" t="n">
        <v>0</v>
      </c>
      <c r="W1022" s="7" t="n">
        <v>0</v>
      </c>
      <c r="X1022" s="7" t="n">
        <v>1</v>
      </c>
      <c r="Y1022" s="7" t="s">
        <v>834</v>
      </c>
      <c r="Z1022" s="7" t="s">
        <v>835</v>
      </c>
      <c r="AA1022" s="7" t="s">
        <v>836</v>
      </c>
      <c r="AB1022" s="7" t="s">
        <v>837</v>
      </c>
      <c r="AC1022" s="7" t="n">
        <v>0</v>
      </c>
      <c r="AD1022" s="7" t="s">
        <v>838</v>
      </c>
      <c r="AE1022" s="7" t="s">
        <v>836</v>
      </c>
    </row>
    <row r="1023" customFormat="false" ht="12.75" hidden="false" customHeight="true" outlineLevel="0" collapsed="false">
      <c r="L1023" s="7" t="n">
        <v>1245</v>
      </c>
      <c r="M1023" s="7" t="s">
        <v>1103</v>
      </c>
      <c r="N1023" s="7" t="s">
        <v>832</v>
      </c>
      <c r="O1023" s="7" t="s">
        <v>862</v>
      </c>
      <c r="P1023" s="7" t="n">
        <v>1200</v>
      </c>
      <c r="Q1023" s="93" t="n">
        <f aca="false">P1023/100</f>
        <v>12</v>
      </c>
      <c r="R1023" s="7" t="n">
        <v>7</v>
      </c>
      <c r="S1023" s="7" t="n">
        <v>0</v>
      </c>
      <c r="T1023" s="7" t="n">
        <v>0</v>
      </c>
      <c r="U1023" s="7" t="n">
        <v>0</v>
      </c>
      <c r="V1023" s="7" t="n">
        <v>0</v>
      </c>
      <c r="W1023" s="7" t="n">
        <v>0</v>
      </c>
      <c r="X1023" s="7" t="n">
        <v>1</v>
      </c>
      <c r="Y1023" s="7" t="s">
        <v>834</v>
      </c>
      <c r="Z1023" s="7" t="s">
        <v>835</v>
      </c>
      <c r="AA1023" s="7" t="s">
        <v>836</v>
      </c>
      <c r="AB1023" s="7" t="s">
        <v>837</v>
      </c>
      <c r="AC1023" s="7" t="n">
        <v>0</v>
      </c>
      <c r="AD1023" s="7" t="s">
        <v>838</v>
      </c>
      <c r="AE1023" s="7" t="s">
        <v>836</v>
      </c>
    </row>
    <row r="1024" customFormat="false" ht="12.75" hidden="false" customHeight="true" outlineLevel="0" collapsed="false">
      <c r="L1024" s="7" t="n">
        <v>1246</v>
      </c>
      <c r="M1024" s="7" t="s">
        <v>1104</v>
      </c>
      <c r="N1024" s="7" t="s">
        <v>832</v>
      </c>
      <c r="O1024" s="7" t="s">
        <v>862</v>
      </c>
      <c r="P1024" s="7" t="n">
        <v>800</v>
      </c>
      <c r="Q1024" s="93" t="n">
        <f aca="false">P1024/100</f>
        <v>8</v>
      </c>
      <c r="R1024" s="7" t="n">
        <v>7</v>
      </c>
      <c r="S1024" s="7" t="n">
        <v>0</v>
      </c>
      <c r="T1024" s="7" t="n">
        <v>0</v>
      </c>
      <c r="U1024" s="7" t="n">
        <v>0</v>
      </c>
      <c r="V1024" s="7" t="n">
        <v>0</v>
      </c>
      <c r="W1024" s="7" t="n">
        <v>0</v>
      </c>
      <c r="X1024" s="7" t="n">
        <v>1</v>
      </c>
      <c r="Y1024" s="7" t="s">
        <v>834</v>
      </c>
      <c r="Z1024" s="7" t="s">
        <v>835</v>
      </c>
      <c r="AA1024" s="7" t="s">
        <v>836</v>
      </c>
      <c r="AB1024" s="7" t="s">
        <v>837</v>
      </c>
      <c r="AC1024" s="7" t="n">
        <v>0</v>
      </c>
      <c r="AD1024" s="7" t="s">
        <v>838</v>
      </c>
      <c r="AE1024" s="7" t="s">
        <v>836</v>
      </c>
    </row>
    <row r="1025" customFormat="false" ht="12.75" hidden="false" customHeight="true" outlineLevel="0" collapsed="false">
      <c r="L1025" s="7" t="n">
        <v>1247</v>
      </c>
      <c r="M1025" s="7" t="s">
        <v>832</v>
      </c>
      <c r="N1025" s="7" t="s">
        <v>832</v>
      </c>
      <c r="O1025" s="7" t="s">
        <v>833</v>
      </c>
      <c r="P1025" s="7" t="n">
        <v>0</v>
      </c>
      <c r="Q1025" s="93" t="n">
        <f aca="false">P1025/100</f>
        <v>0</v>
      </c>
      <c r="R1025" s="7" t="n">
        <v>0</v>
      </c>
      <c r="S1025" s="7" t="n">
        <v>0</v>
      </c>
      <c r="T1025" s="7" t="n">
        <v>0</v>
      </c>
      <c r="U1025" s="7" t="n">
        <v>0</v>
      </c>
      <c r="V1025" s="7" t="n">
        <v>0</v>
      </c>
      <c r="W1025" s="7" t="n">
        <v>0</v>
      </c>
      <c r="X1025" s="7" t="n">
        <v>0</v>
      </c>
      <c r="Y1025" s="7" t="s">
        <v>834</v>
      </c>
      <c r="Z1025" s="7" t="s">
        <v>835</v>
      </c>
      <c r="AA1025" s="7" t="s">
        <v>836</v>
      </c>
      <c r="AB1025" s="7" t="s">
        <v>837</v>
      </c>
      <c r="AC1025" s="7" t="n">
        <v>0</v>
      </c>
      <c r="AD1025" s="7" t="s">
        <v>838</v>
      </c>
      <c r="AE1025" s="7" t="s">
        <v>836</v>
      </c>
    </row>
    <row r="1026" customFormat="false" ht="12.75" hidden="false" customHeight="true" outlineLevel="0" collapsed="false">
      <c r="L1026" s="7" t="n">
        <v>1248</v>
      </c>
      <c r="M1026" s="7" t="s">
        <v>1100</v>
      </c>
      <c r="N1026" s="7" t="s">
        <v>832</v>
      </c>
      <c r="O1026" s="7" t="s">
        <v>862</v>
      </c>
      <c r="P1026" s="7" t="n">
        <v>1000</v>
      </c>
      <c r="Q1026" s="93" t="n">
        <f aca="false">P1026/100</f>
        <v>10</v>
      </c>
      <c r="R1026" s="7" t="n">
        <v>7</v>
      </c>
      <c r="S1026" s="7" t="n">
        <v>0</v>
      </c>
      <c r="T1026" s="7" t="n">
        <v>0</v>
      </c>
      <c r="U1026" s="7" t="n">
        <v>0</v>
      </c>
      <c r="V1026" s="7" t="n">
        <v>0</v>
      </c>
      <c r="W1026" s="7" t="n">
        <v>0</v>
      </c>
      <c r="X1026" s="7" t="n">
        <v>1</v>
      </c>
      <c r="Y1026" s="7" t="s">
        <v>834</v>
      </c>
      <c r="Z1026" s="7" t="s">
        <v>835</v>
      </c>
      <c r="AA1026" s="7" t="s">
        <v>836</v>
      </c>
      <c r="AB1026" s="7" t="s">
        <v>837</v>
      </c>
      <c r="AC1026" s="7" t="n">
        <v>0</v>
      </c>
      <c r="AD1026" s="7" t="s">
        <v>838</v>
      </c>
      <c r="AE1026" s="7" t="s">
        <v>836</v>
      </c>
    </row>
    <row r="1027" customFormat="false" ht="12.75" hidden="false" customHeight="true" outlineLevel="0" collapsed="false">
      <c r="L1027" s="7" t="n">
        <v>1249</v>
      </c>
      <c r="M1027" s="7" t="s">
        <v>1106</v>
      </c>
      <c r="N1027" s="7" t="s">
        <v>832</v>
      </c>
      <c r="O1027" s="7" t="s">
        <v>833</v>
      </c>
      <c r="P1027" s="7" t="n">
        <v>450</v>
      </c>
      <c r="Q1027" s="93" t="n">
        <f aca="false">P1027/100</f>
        <v>4.5</v>
      </c>
      <c r="R1027" s="7" t="n">
        <v>7</v>
      </c>
      <c r="S1027" s="7" t="n">
        <v>0</v>
      </c>
      <c r="T1027" s="7" t="n">
        <v>0</v>
      </c>
      <c r="U1027" s="7" t="n">
        <v>0</v>
      </c>
      <c r="V1027" s="7" t="n">
        <v>0</v>
      </c>
      <c r="W1027" s="7" t="n">
        <v>0</v>
      </c>
      <c r="X1027" s="7" t="n">
        <v>1</v>
      </c>
      <c r="Y1027" s="7" t="s">
        <v>834</v>
      </c>
      <c r="Z1027" s="7" t="s">
        <v>835</v>
      </c>
      <c r="AA1027" s="7" t="s">
        <v>836</v>
      </c>
      <c r="AB1027" s="7" t="s">
        <v>837</v>
      </c>
      <c r="AC1027" s="7" t="n">
        <v>0</v>
      </c>
      <c r="AD1027" s="7" t="s">
        <v>838</v>
      </c>
      <c r="AE1027" s="7" t="s">
        <v>836</v>
      </c>
    </row>
    <row r="1028" customFormat="false" ht="12.75" hidden="false" customHeight="true" outlineLevel="0" collapsed="false">
      <c r="L1028" s="7" t="n">
        <v>1250</v>
      </c>
      <c r="M1028" s="7" t="s">
        <v>1107</v>
      </c>
      <c r="N1028" s="7" t="s">
        <v>832</v>
      </c>
      <c r="O1028" s="7" t="s">
        <v>862</v>
      </c>
      <c r="P1028" s="7" t="n">
        <v>420</v>
      </c>
      <c r="Q1028" s="93" t="n">
        <f aca="false">P1028/100</f>
        <v>4.2</v>
      </c>
      <c r="R1028" s="7" t="n">
        <v>7</v>
      </c>
      <c r="S1028" s="7" t="n">
        <v>0</v>
      </c>
      <c r="T1028" s="7" t="n">
        <v>0</v>
      </c>
      <c r="U1028" s="7" t="n">
        <v>0</v>
      </c>
      <c r="V1028" s="7" t="n">
        <v>0</v>
      </c>
      <c r="W1028" s="7" t="n">
        <v>0</v>
      </c>
      <c r="X1028" s="7" t="n">
        <v>1</v>
      </c>
      <c r="Y1028" s="7" t="s">
        <v>834</v>
      </c>
      <c r="Z1028" s="7" t="s">
        <v>835</v>
      </c>
      <c r="AA1028" s="7" t="s">
        <v>836</v>
      </c>
      <c r="AB1028" s="7" t="s">
        <v>837</v>
      </c>
      <c r="AC1028" s="7" t="n">
        <v>0</v>
      </c>
      <c r="AD1028" s="7" t="s">
        <v>838</v>
      </c>
      <c r="AE1028" s="7" t="s">
        <v>836</v>
      </c>
    </row>
    <row r="1029" customFormat="false" ht="12.75" hidden="false" customHeight="true" outlineLevel="0" collapsed="false">
      <c r="L1029" s="7" t="n">
        <v>1251</v>
      </c>
      <c r="M1029" s="7" t="s">
        <v>1108</v>
      </c>
      <c r="N1029" s="7" t="s">
        <v>832</v>
      </c>
      <c r="O1029" s="7" t="s">
        <v>862</v>
      </c>
      <c r="P1029" s="7" t="n">
        <v>385</v>
      </c>
      <c r="Q1029" s="93" t="n">
        <f aca="false">P1029/100</f>
        <v>3.85</v>
      </c>
      <c r="R1029" s="7" t="n">
        <v>7</v>
      </c>
      <c r="S1029" s="7" t="n">
        <v>0</v>
      </c>
      <c r="T1029" s="7" t="n">
        <v>0</v>
      </c>
      <c r="U1029" s="7" t="n">
        <v>0</v>
      </c>
      <c r="V1029" s="7" t="n">
        <v>0</v>
      </c>
      <c r="W1029" s="7" t="n">
        <v>0</v>
      </c>
      <c r="X1029" s="7" t="n">
        <v>1</v>
      </c>
      <c r="Y1029" s="7" t="s">
        <v>834</v>
      </c>
      <c r="Z1029" s="7" t="s">
        <v>835</v>
      </c>
      <c r="AA1029" s="7" t="s">
        <v>836</v>
      </c>
      <c r="AB1029" s="7" t="s">
        <v>837</v>
      </c>
      <c r="AC1029" s="7" t="n">
        <v>0</v>
      </c>
      <c r="AD1029" s="7" t="s">
        <v>838</v>
      </c>
      <c r="AE1029" s="7" t="s">
        <v>836</v>
      </c>
    </row>
    <row r="1030" customFormat="false" ht="12.75" hidden="false" customHeight="true" outlineLevel="0" collapsed="false">
      <c r="L1030" s="7" t="n">
        <v>1252</v>
      </c>
      <c r="M1030" s="7" t="s">
        <v>1109</v>
      </c>
      <c r="N1030" s="7" t="s">
        <v>832</v>
      </c>
      <c r="O1030" s="7" t="s">
        <v>833</v>
      </c>
      <c r="P1030" s="7" t="n">
        <v>650</v>
      </c>
      <c r="Q1030" s="93" t="n">
        <f aca="false">P1030/100</f>
        <v>6.5</v>
      </c>
      <c r="R1030" s="7" t="n">
        <v>7</v>
      </c>
      <c r="S1030" s="7" t="n">
        <v>0</v>
      </c>
      <c r="T1030" s="7" t="n">
        <v>0</v>
      </c>
      <c r="U1030" s="7" t="n">
        <v>0</v>
      </c>
      <c r="V1030" s="7" t="n">
        <v>0</v>
      </c>
      <c r="W1030" s="7" t="n">
        <v>0</v>
      </c>
      <c r="X1030" s="7" t="n">
        <v>1</v>
      </c>
      <c r="Y1030" s="7" t="s">
        <v>834</v>
      </c>
      <c r="Z1030" s="7" t="s">
        <v>835</v>
      </c>
      <c r="AA1030" s="7" t="s">
        <v>836</v>
      </c>
      <c r="AB1030" s="7" t="s">
        <v>837</v>
      </c>
      <c r="AC1030" s="7" t="n">
        <v>0</v>
      </c>
      <c r="AD1030" s="7" t="s">
        <v>838</v>
      </c>
      <c r="AE1030" s="7" t="s">
        <v>836</v>
      </c>
    </row>
    <row r="1031" customFormat="false" ht="12.75" hidden="false" customHeight="true" outlineLevel="0" collapsed="false">
      <c r="L1031" s="7" t="n">
        <v>1253</v>
      </c>
      <c r="M1031" s="7" t="s">
        <v>1110</v>
      </c>
      <c r="N1031" s="7" t="s">
        <v>832</v>
      </c>
      <c r="O1031" s="7" t="s">
        <v>862</v>
      </c>
      <c r="P1031" s="7" t="n">
        <v>650</v>
      </c>
      <c r="Q1031" s="93" t="n">
        <f aca="false">P1031/100</f>
        <v>6.5</v>
      </c>
      <c r="R1031" s="7" t="n">
        <v>7</v>
      </c>
      <c r="S1031" s="7" t="n">
        <v>0</v>
      </c>
      <c r="T1031" s="7" t="n">
        <v>0</v>
      </c>
      <c r="U1031" s="7" t="n">
        <v>0</v>
      </c>
      <c r="V1031" s="7" t="n">
        <v>0</v>
      </c>
      <c r="W1031" s="7" t="n">
        <v>0</v>
      </c>
      <c r="X1031" s="7" t="n">
        <v>1</v>
      </c>
      <c r="Y1031" s="7" t="s">
        <v>834</v>
      </c>
      <c r="Z1031" s="7" t="s">
        <v>835</v>
      </c>
      <c r="AA1031" s="7" t="s">
        <v>836</v>
      </c>
      <c r="AB1031" s="7" t="s">
        <v>837</v>
      </c>
      <c r="AC1031" s="7" t="n">
        <v>0</v>
      </c>
      <c r="AD1031" s="7" t="s">
        <v>838</v>
      </c>
      <c r="AE1031" s="7" t="s">
        <v>836</v>
      </c>
    </row>
    <row r="1032" customFormat="false" ht="12.75" hidden="false" customHeight="true" outlineLevel="0" collapsed="false">
      <c r="L1032" s="7" t="n">
        <v>1254</v>
      </c>
      <c r="M1032" s="7" t="s">
        <v>1111</v>
      </c>
      <c r="N1032" s="7" t="s">
        <v>832</v>
      </c>
      <c r="O1032" s="7" t="s">
        <v>862</v>
      </c>
      <c r="P1032" s="7" t="n">
        <v>550</v>
      </c>
      <c r="Q1032" s="93" t="n">
        <f aca="false">P1032/100</f>
        <v>5.5</v>
      </c>
      <c r="R1032" s="7" t="n">
        <v>7</v>
      </c>
      <c r="S1032" s="7" t="n">
        <v>0</v>
      </c>
      <c r="T1032" s="7" t="n">
        <v>0</v>
      </c>
      <c r="U1032" s="7" t="n">
        <v>0</v>
      </c>
      <c r="V1032" s="7" t="n">
        <v>0</v>
      </c>
      <c r="W1032" s="7" t="n">
        <v>0</v>
      </c>
      <c r="X1032" s="7" t="n">
        <v>1</v>
      </c>
      <c r="Y1032" s="7" t="s">
        <v>834</v>
      </c>
      <c r="Z1032" s="7" t="s">
        <v>835</v>
      </c>
      <c r="AA1032" s="7" t="s">
        <v>836</v>
      </c>
      <c r="AB1032" s="7" t="s">
        <v>837</v>
      </c>
      <c r="AC1032" s="7" t="n">
        <v>0</v>
      </c>
      <c r="AD1032" s="7" t="s">
        <v>838</v>
      </c>
      <c r="AE1032" s="7" t="s">
        <v>836</v>
      </c>
    </row>
    <row r="1033" customFormat="false" ht="12.75" hidden="false" customHeight="true" outlineLevel="0" collapsed="false">
      <c r="L1033" s="7" t="n">
        <v>1255</v>
      </c>
      <c r="M1033" s="7" t="s">
        <v>1112</v>
      </c>
      <c r="N1033" s="7" t="s">
        <v>832</v>
      </c>
      <c r="O1033" s="7" t="s">
        <v>833</v>
      </c>
      <c r="P1033" s="7" t="n">
        <v>450</v>
      </c>
      <c r="Q1033" s="93" t="n">
        <f aca="false">P1033/100</f>
        <v>4.5</v>
      </c>
      <c r="R1033" s="7" t="n">
        <v>7</v>
      </c>
      <c r="S1033" s="7" t="n">
        <v>0</v>
      </c>
      <c r="T1033" s="7" t="n">
        <v>0</v>
      </c>
      <c r="U1033" s="7" t="n">
        <v>0</v>
      </c>
      <c r="V1033" s="7" t="n">
        <v>0</v>
      </c>
      <c r="W1033" s="7" t="n">
        <v>0</v>
      </c>
      <c r="X1033" s="7" t="n">
        <v>1</v>
      </c>
      <c r="Y1033" s="7" t="s">
        <v>834</v>
      </c>
      <c r="Z1033" s="7" t="s">
        <v>835</v>
      </c>
      <c r="AA1033" s="7" t="s">
        <v>836</v>
      </c>
      <c r="AB1033" s="7" t="s">
        <v>837</v>
      </c>
      <c r="AC1033" s="7" t="n">
        <v>0</v>
      </c>
      <c r="AD1033" s="7" t="s">
        <v>838</v>
      </c>
      <c r="AE1033" s="7" t="s">
        <v>836</v>
      </c>
    </row>
    <row r="1034" customFormat="false" ht="12.75" hidden="false" customHeight="true" outlineLevel="0" collapsed="false">
      <c r="L1034" s="7" t="n">
        <v>1256</v>
      </c>
      <c r="M1034" s="7" t="s">
        <v>1113</v>
      </c>
      <c r="N1034" s="7" t="s">
        <v>832</v>
      </c>
      <c r="O1034" s="7" t="s">
        <v>862</v>
      </c>
      <c r="P1034" s="7" t="n">
        <v>420</v>
      </c>
      <c r="Q1034" s="93" t="n">
        <f aca="false">P1034/100</f>
        <v>4.2</v>
      </c>
      <c r="R1034" s="7" t="n">
        <v>7</v>
      </c>
      <c r="S1034" s="7" t="n">
        <v>0</v>
      </c>
      <c r="T1034" s="7" t="n">
        <v>0</v>
      </c>
      <c r="U1034" s="7" t="n">
        <v>0</v>
      </c>
      <c r="V1034" s="7" t="n">
        <v>0</v>
      </c>
      <c r="W1034" s="7" t="n">
        <v>0</v>
      </c>
      <c r="X1034" s="7" t="n">
        <v>1</v>
      </c>
      <c r="Y1034" s="7" t="s">
        <v>834</v>
      </c>
      <c r="Z1034" s="7" t="s">
        <v>835</v>
      </c>
      <c r="AA1034" s="7" t="s">
        <v>836</v>
      </c>
      <c r="AB1034" s="7" t="s">
        <v>837</v>
      </c>
      <c r="AC1034" s="7" t="n">
        <v>0</v>
      </c>
      <c r="AD1034" s="7" t="s">
        <v>838</v>
      </c>
      <c r="AE1034" s="7" t="s">
        <v>836</v>
      </c>
    </row>
    <row r="1035" customFormat="false" ht="12.75" hidden="false" customHeight="true" outlineLevel="0" collapsed="false">
      <c r="L1035" s="7" t="n">
        <v>1257</v>
      </c>
      <c r="M1035" s="7" t="s">
        <v>1114</v>
      </c>
      <c r="N1035" s="7" t="s">
        <v>832</v>
      </c>
      <c r="O1035" s="7" t="s">
        <v>862</v>
      </c>
      <c r="P1035" s="7" t="n">
        <v>385</v>
      </c>
      <c r="Q1035" s="93" t="n">
        <f aca="false">P1035/100</f>
        <v>3.85</v>
      </c>
      <c r="R1035" s="7" t="n">
        <v>7</v>
      </c>
      <c r="S1035" s="7" t="n">
        <v>0</v>
      </c>
      <c r="T1035" s="7" t="n">
        <v>0</v>
      </c>
      <c r="U1035" s="7" t="n">
        <v>0</v>
      </c>
      <c r="V1035" s="7" t="n">
        <v>0</v>
      </c>
      <c r="W1035" s="7" t="n">
        <v>0</v>
      </c>
      <c r="X1035" s="7" t="n">
        <v>1</v>
      </c>
      <c r="Y1035" s="7" t="s">
        <v>834</v>
      </c>
      <c r="Z1035" s="7" t="s">
        <v>835</v>
      </c>
      <c r="AA1035" s="7" t="s">
        <v>836</v>
      </c>
      <c r="AB1035" s="7" t="s">
        <v>837</v>
      </c>
      <c r="AC1035" s="7" t="n">
        <v>0</v>
      </c>
      <c r="AD1035" s="7" t="s">
        <v>838</v>
      </c>
      <c r="AE1035" s="7" t="s">
        <v>836</v>
      </c>
    </row>
    <row r="1036" customFormat="false" ht="12.75" hidden="false" customHeight="true" outlineLevel="0" collapsed="false">
      <c r="L1036" s="7" t="n">
        <v>1258</v>
      </c>
      <c r="M1036" s="7" t="s">
        <v>1115</v>
      </c>
      <c r="N1036" s="7" t="s">
        <v>832</v>
      </c>
      <c r="O1036" s="7" t="s">
        <v>833</v>
      </c>
      <c r="P1036" s="7" t="n">
        <v>450</v>
      </c>
      <c r="Q1036" s="93" t="n">
        <f aca="false">P1036/100</f>
        <v>4.5</v>
      </c>
      <c r="R1036" s="7" t="n">
        <v>7</v>
      </c>
      <c r="S1036" s="7" t="n">
        <v>0</v>
      </c>
      <c r="T1036" s="7" t="n">
        <v>0</v>
      </c>
      <c r="U1036" s="7" t="n">
        <v>0</v>
      </c>
      <c r="V1036" s="7" t="n">
        <v>0</v>
      </c>
      <c r="W1036" s="7" t="n">
        <v>0</v>
      </c>
      <c r="X1036" s="7" t="n">
        <v>1</v>
      </c>
      <c r="Y1036" s="7" t="s">
        <v>834</v>
      </c>
      <c r="Z1036" s="7" t="s">
        <v>835</v>
      </c>
      <c r="AA1036" s="7" t="s">
        <v>836</v>
      </c>
      <c r="AB1036" s="7" t="s">
        <v>837</v>
      </c>
      <c r="AC1036" s="7" t="n">
        <v>0</v>
      </c>
      <c r="AD1036" s="7" t="s">
        <v>838</v>
      </c>
      <c r="AE1036" s="7" t="s">
        <v>836</v>
      </c>
    </row>
    <row r="1037" customFormat="false" ht="12.75" hidden="false" customHeight="true" outlineLevel="0" collapsed="false">
      <c r="L1037" s="7" t="n">
        <v>1259</v>
      </c>
      <c r="M1037" s="7" t="s">
        <v>1116</v>
      </c>
      <c r="N1037" s="7" t="s">
        <v>832</v>
      </c>
      <c r="O1037" s="7" t="s">
        <v>862</v>
      </c>
      <c r="P1037" s="7" t="n">
        <v>420</v>
      </c>
      <c r="Q1037" s="93" t="n">
        <f aca="false">P1037/100</f>
        <v>4.2</v>
      </c>
      <c r="R1037" s="7" t="n">
        <v>7</v>
      </c>
      <c r="S1037" s="7" t="n">
        <v>0</v>
      </c>
      <c r="T1037" s="7" t="n">
        <v>0</v>
      </c>
      <c r="U1037" s="7" t="n">
        <v>0</v>
      </c>
      <c r="V1037" s="7" t="n">
        <v>0</v>
      </c>
      <c r="W1037" s="7" t="n">
        <v>0</v>
      </c>
      <c r="X1037" s="7" t="n">
        <v>1</v>
      </c>
      <c r="Y1037" s="7" t="s">
        <v>834</v>
      </c>
      <c r="Z1037" s="7" t="s">
        <v>835</v>
      </c>
      <c r="AA1037" s="7" t="s">
        <v>836</v>
      </c>
      <c r="AB1037" s="7" t="s">
        <v>837</v>
      </c>
      <c r="AC1037" s="7" t="n">
        <v>0</v>
      </c>
      <c r="AD1037" s="7" t="s">
        <v>838</v>
      </c>
      <c r="AE1037" s="7" t="s">
        <v>836</v>
      </c>
    </row>
    <row r="1038" customFormat="false" ht="12.75" hidden="false" customHeight="true" outlineLevel="0" collapsed="false">
      <c r="L1038" s="7" t="n">
        <v>1260</v>
      </c>
      <c r="M1038" s="7" t="s">
        <v>1117</v>
      </c>
      <c r="N1038" s="7" t="s">
        <v>832</v>
      </c>
      <c r="O1038" s="7" t="s">
        <v>862</v>
      </c>
      <c r="P1038" s="7" t="n">
        <v>385</v>
      </c>
      <c r="Q1038" s="93" t="n">
        <f aca="false">P1038/100</f>
        <v>3.85</v>
      </c>
      <c r="R1038" s="7" t="n">
        <v>7</v>
      </c>
      <c r="S1038" s="7" t="n">
        <v>0</v>
      </c>
      <c r="T1038" s="7" t="n">
        <v>0</v>
      </c>
      <c r="U1038" s="7" t="n">
        <v>0</v>
      </c>
      <c r="V1038" s="7" t="n">
        <v>0</v>
      </c>
      <c r="W1038" s="7" t="n">
        <v>0</v>
      </c>
      <c r="X1038" s="7" t="n">
        <v>1</v>
      </c>
      <c r="Y1038" s="7" t="s">
        <v>834</v>
      </c>
      <c r="Z1038" s="7" t="s">
        <v>835</v>
      </c>
      <c r="AA1038" s="7" t="s">
        <v>836</v>
      </c>
      <c r="AB1038" s="7" t="s">
        <v>837</v>
      </c>
      <c r="AC1038" s="7" t="n">
        <v>0</v>
      </c>
      <c r="AD1038" s="7" t="s">
        <v>838</v>
      </c>
      <c r="AE1038" s="7" t="s">
        <v>836</v>
      </c>
    </row>
    <row r="1039" customFormat="false" ht="12.75" hidden="false" customHeight="true" outlineLevel="0" collapsed="false">
      <c r="L1039" s="7" t="n">
        <v>1261</v>
      </c>
      <c r="M1039" s="7" t="s">
        <v>1118</v>
      </c>
      <c r="N1039" s="7" t="s">
        <v>832</v>
      </c>
      <c r="O1039" s="7" t="s">
        <v>862</v>
      </c>
      <c r="P1039" s="7" t="n">
        <v>1800</v>
      </c>
      <c r="Q1039" s="93" t="n">
        <f aca="false">P1039/100</f>
        <v>18</v>
      </c>
      <c r="R1039" s="7" t="n">
        <v>7</v>
      </c>
      <c r="S1039" s="7" t="n">
        <v>0</v>
      </c>
      <c r="T1039" s="7" t="n">
        <v>0</v>
      </c>
      <c r="U1039" s="7" t="n">
        <v>0</v>
      </c>
      <c r="V1039" s="7" t="n">
        <v>0</v>
      </c>
      <c r="W1039" s="7" t="n">
        <v>0</v>
      </c>
      <c r="X1039" s="7" t="n">
        <v>1</v>
      </c>
      <c r="Y1039" s="7" t="s">
        <v>834</v>
      </c>
      <c r="Z1039" s="7" t="s">
        <v>835</v>
      </c>
      <c r="AA1039" s="7" t="s">
        <v>836</v>
      </c>
      <c r="AB1039" s="7" t="s">
        <v>837</v>
      </c>
      <c r="AC1039" s="7" t="n">
        <v>0</v>
      </c>
      <c r="AD1039" s="7" t="s">
        <v>838</v>
      </c>
      <c r="AE1039" s="7" t="s">
        <v>836</v>
      </c>
    </row>
    <row r="1040" customFormat="false" ht="12.75" hidden="false" customHeight="true" outlineLevel="0" collapsed="false">
      <c r="L1040" s="7" t="n">
        <v>1262</v>
      </c>
      <c r="M1040" s="7" t="s">
        <v>1119</v>
      </c>
      <c r="N1040" s="7" t="s">
        <v>832</v>
      </c>
      <c r="O1040" s="7" t="s">
        <v>862</v>
      </c>
      <c r="P1040" s="7" t="n">
        <v>1700</v>
      </c>
      <c r="Q1040" s="93" t="n">
        <f aca="false">P1040/100</f>
        <v>17</v>
      </c>
      <c r="R1040" s="7" t="n">
        <v>7</v>
      </c>
      <c r="S1040" s="7" t="n">
        <v>0</v>
      </c>
      <c r="T1040" s="7" t="n">
        <v>0</v>
      </c>
      <c r="U1040" s="7" t="n">
        <v>0</v>
      </c>
      <c r="V1040" s="7" t="n">
        <v>0</v>
      </c>
      <c r="W1040" s="7" t="n">
        <v>0</v>
      </c>
      <c r="X1040" s="7" t="n">
        <v>1</v>
      </c>
      <c r="Y1040" s="7" t="s">
        <v>834</v>
      </c>
      <c r="Z1040" s="7" t="s">
        <v>835</v>
      </c>
      <c r="AA1040" s="7" t="s">
        <v>836</v>
      </c>
      <c r="AB1040" s="7" t="s">
        <v>837</v>
      </c>
      <c r="AC1040" s="7" t="n">
        <v>0</v>
      </c>
      <c r="AD1040" s="7" t="s">
        <v>838</v>
      </c>
      <c r="AE1040" s="7" t="s">
        <v>836</v>
      </c>
    </row>
    <row r="1041" customFormat="false" ht="12.75" hidden="false" customHeight="true" outlineLevel="0" collapsed="false">
      <c r="L1041" s="7" t="n">
        <v>1263</v>
      </c>
      <c r="M1041" s="7" t="s">
        <v>1120</v>
      </c>
      <c r="N1041" s="7" t="s">
        <v>832</v>
      </c>
      <c r="O1041" s="7" t="s">
        <v>862</v>
      </c>
      <c r="P1041" s="7" t="n">
        <v>1220</v>
      </c>
      <c r="Q1041" s="93" t="n">
        <f aca="false">P1041/100</f>
        <v>12.2</v>
      </c>
      <c r="R1041" s="7" t="n">
        <v>7</v>
      </c>
      <c r="S1041" s="7" t="n">
        <v>0</v>
      </c>
      <c r="T1041" s="7" t="n">
        <v>0</v>
      </c>
      <c r="U1041" s="7" t="n">
        <v>0</v>
      </c>
      <c r="V1041" s="7" t="n">
        <v>0</v>
      </c>
      <c r="W1041" s="7" t="n">
        <v>0</v>
      </c>
      <c r="X1041" s="7" t="n">
        <v>1</v>
      </c>
      <c r="Y1041" s="7" t="s">
        <v>834</v>
      </c>
      <c r="Z1041" s="7" t="s">
        <v>835</v>
      </c>
      <c r="AA1041" s="7" t="s">
        <v>836</v>
      </c>
      <c r="AB1041" s="7" t="s">
        <v>837</v>
      </c>
      <c r="AC1041" s="7" t="n">
        <v>0</v>
      </c>
      <c r="AD1041" s="7" t="s">
        <v>838</v>
      </c>
      <c r="AE1041" s="7" t="s">
        <v>836</v>
      </c>
    </row>
    <row r="1042" customFormat="false" ht="12.75" hidden="false" customHeight="true" outlineLevel="0" collapsed="false">
      <c r="L1042" s="7" t="n">
        <v>1264</v>
      </c>
      <c r="M1042" s="7" t="s">
        <v>1121</v>
      </c>
      <c r="N1042" s="7" t="s">
        <v>832</v>
      </c>
      <c r="O1042" s="7" t="s">
        <v>833</v>
      </c>
      <c r="P1042" s="7" t="n">
        <v>950</v>
      </c>
      <c r="Q1042" s="93" t="n">
        <f aca="false">P1042/100</f>
        <v>9.5</v>
      </c>
      <c r="R1042" s="7" t="n">
        <v>7</v>
      </c>
      <c r="S1042" s="7" t="n">
        <v>0</v>
      </c>
      <c r="T1042" s="7" t="n">
        <v>0</v>
      </c>
      <c r="U1042" s="7" t="n">
        <v>0</v>
      </c>
      <c r="V1042" s="7" t="n">
        <v>0</v>
      </c>
      <c r="W1042" s="7" t="n">
        <v>0</v>
      </c>
      <c r="X1042" s="7" t="n">
        <v>1</v>
      </c>
      <c r="Y1042" s="7" t="s">
        <v>834</v>
      </c>
      <c r="Z1042" s="7" t="s">
        <v>835</v>
      </c>
      <c r="AA1042" s="7" t="s">
        <v>836</v>
      </c>
      <c r="AB1042" s="7" t="s">
        <v>837</v>
      </c>
      <c r="AC1042" s="7" t="n">
        <v>0</v>
      </c>
      <c r="AD1042" s="7" t="s">
        <v>838</v>
      </c>
      <c r="AE1042" s="7" t="s">
        <v>836</v>
      </c>
    </row>
    <row r="1043" customFormat="false" ht="12.75" hidden="false" customHeight="true" outlineLevel="0" collapsed="false">
      <c r="L1043" s="7" t="n">
        <v>1265</v>
      </c>
      <c r="M1043" s="7" t="s">
        <v>1122</v>
      </c>
      <c r="N1043" s="7" t="s">
        <v>832</v>
      </c>
      <c r="O1043" s="7" t="s">
        <v>862</v>
      </c>
      <c r="P1043" s="7" t="n">
        <v>800</v>
      </c>
      <c r="Q1043" s="93" t="n">
        <f aca="false">P1043/100</f>
        <v>8</v>
      </c>
      <c r="R1043" s="7" t="n">
        <v>7</v>
      </c>
      <c r="S1043" s="7" t="n">
        <v>0</v>
      </c>
      <c r="T1043" s="7" t="n">
        <v>0</v>
      </c>
      <c r="U1043" s="7" t="n">
        <v>0</v>
      </c>
      <c r="V1043" s="7" t="n">
        <v>0</v>
      </c>
      <c r="W1043" s="7" t="n">
        <v>0</v>
      </c>
      <c r="X1043" s="7" t="n">
        <v>1</v>
      </c>
      <c r="Y1043" s="7" t="s">
        <v>834</v>
      </c>
      <c r="Z1043" s="7" t="s">
        <v>835</v>
      </c>
      <c r="AA1043" s="7" t="s">
        <v>836</v>
      </c>
      <c r="AB1043" s="7" t="s">
        <v>837</v>
      </c>
      <c r="AC1043" s="7" t="n">
        <v>0</v>
      </c>
      <c r="AD1043" s="7" t="s">
        <v>838</v>
      </c>
      <c r="AE1043" s="7" t="s">
        <v>836</v>
      </c>
    </row>
    <row r="1044" customFormat="false" ht="12.75" hidden="false" customHeight="true" outlineLevel="0" collapsed="false">
      <c r="L1044" s="7" t="n">
        <v>1266</v>
      </c>
      <c r="M1044" s="7" t="s">
        <v>1123</v>
      </c>
      <c r="N1044" s="7" t="s">
        <v>832</v>
      </c>
      <c r="O1044" s="7" t="s">
        <v>862</v>
      </c>
      <c r="P1044" s="7" t="n">
        <v>520</v>
      </c>
      <c r="Q1044" s="93" t="n">
        <f aca="false">P1044/100</f>
        <v>5.2</v>
      </c>
      <c r="R1044" s="7" t="n">
        <v>7</v>
      </c>
      <c r="S1044" s="7" t="n">
        <v>0</v>
      </c>
      <c r="T1044" s="7" t="n">
        <v>0</v>
      </c>
      <c r="U1044" s="7" t="n">
        <v>0</v>
      </c>
      <c r="V1044" s="7" t="n">
        <v>0</v>
      </c>
      <c r="W1044" s="7" t="n">
        <v>0</v>
      </c>
      <c r="X1044" s="7" t="n">
        <v>1</v>
      </c>
      <c r="Y1044" s="7" t="s">
        <v>834</v>
      </c>
      <c r="Z1044" s="7" t="s">
        <v>835</v>
      </c>
      <c r="AA1044" s="7" t="s">
        <v>836</v>
      </c>
      <c r="AB1044" s="7" t="s">
        <v>837</v>
      </c>
      <c r="AC1044" s="7" t="n">
        <v>0</v>
      </c>
      <c r="AD1044" s="7" t="s">
        <v>838</v>
      </c>
      <c r="AE1044" s="7" t="s">
        <v>836</v>
      </c>
    </row>
    <row r="1045" customFormat="false" ht="12.75" hidden="false" customHeight="true" outlineLevel="0" collapsed="false">
      <c r="L1045" s="7" t="n">
        <v>1267</v>
      </c>
      <c r="M1045" s="7" t="s">
        <v>1124</v>
      </c>
      <c r="N1045" s="7" t="s">
        <v>832</v>
      </c>
      <c r="O1045" s="7" t="s">
        <v>833</v>
      </c>
      <c r="P1045" s="7" t="n">
        <v>550</v>
      </c>
      <c r="Q1045" s="93" t="n">
        <f aca="false">P1045/100</f>
        <v>5.5</v>
      </c>
      <c r="R1045" s="7" t="n">
        <v>7</v>
      </c>
      <c r="S1045" s="7" t="n">
        <v>0</v>
      </c>
      <c r="T1045" s="7" t="n">
        <v>0</v>
      </c>
      <c r="U1045" s="7" t="n">
        <v>0</v>
      </c>
      <c r="V1045" s="7" t="n">
        <v>0</v>
      </c>
      <c r="W1045" s="7" t="n">
        <v>0</v>
      </c>
      <c r="X1045" s="7" t="n">
        <v>1</v>
      </c>
      <c r="Y1045" s="7" t="s">
        <v>834</v>
      </c>
      <c r="Z1045" s="7" t="s">
        <v>835</v>
      </c>
      <c r="AA1045" s="7" t="s">
        <v>836</v>
      </c>
      <c r="AB1045" s="7" t="s">
        <v>837</v>
      </c>
      <c r="AC1045" s="7" t="n">
        <v>0</v>
      </c>
      <c r="AD1045" s="7" t="s">
        <v>838</v>
      </c>
      <c r="AE1045" s="7" t="s">
        <v>836</v>
      </c>
    </row>
    <row r="1046" customFormat="false" ht="12.75" hidden="false" customHeight="true" outlineLevel="0" collapsed="false">
      <c r="L1046" s="7" t="n">
        <v>1268</v>
      </c>
      <c r="M1046" s="7" t="s">
        <v>1125</v>
      </c>
      <c r="N1046" s="7" t="s">
        <v>832</v>
      </c>
      <c r="O1046" s="7" t="s">
        <v>833</v>
      </c>
      <c r="P1046" s="7" t="n">
        <v>1500</v>
      </c>
      <c r="Q1046" s="93" t="n">
        <f aca="false">P1046/100</f>
        <v>15</v>
      </c>
      <c r="R1046" s="7" t="n">
        <v>43</v>
      </c>
      <c r="S1046" s="7" t="n">
        <v>0</v>
      </c>
      <c r="T1046" s="7" t="n">
        <v>0</v>
      </c>
      <c r="U1046" s="7" t="n">
        <v>0</v>
      </c>
      <c r="V1046" s="7" t="n">
        <v>0</v>
      </c>
      <c r="W1046" s="7" t="n">
        <v>0</v>
      </c>
      <c r="X1046" s="7" t="n">
        <v>1</v>
      </c>
      <c r="Y1046" s="7" t="s">
        <v>834</v>
      </c>
      <c r="Z1046" s="7" t="s">
        <v>835</v>
      </c>
      <c r="AA1046" s="7" t="s">
        <v>836</v>
      </c>
      <c r="AB1046" s="7" t="s">
        <v>837</v>
      </c>
      <c r="AC1046" s="7" t="n">
        <v>0</v>
      </c>
      <c r="AD1046" s="7" t="s">
        <v>838</v>
      </c>
      <c r="AE1046" s="7" t="s">
        <v>836</v>
      </c>
    </row>
    <row r="1047" customFormat="false" ht="12.75" hidden="false" customHeight="true" outlineLevel="0" collapsed="false">
      <c r="L1047" s="7" t="n">
        <v>1269</v>
      </c>
      <c r="M1047" s="7" t="s">
        <v>1126</v>
      </c>
      <c r="N1047" s="7" t="s">
        <v>832</v>
      </c>
      <c r="O1047" s="7" t="s">
        <v>833</v>
      </c>
      <c r="P1047" s="7" t="n">
        <v>3500</v>
      </c>
      <c r="Q1047" s="93" t="n">
        <f aca="false">P1047/100</f>
        <v>35</v>
      </c>
      <c r="R1047" s="7" t="n">
        <v>43</v>
      </c>
      <c r="S1047" s="7" t="n">
        <v>0</v>
      </c>
      <c r="T1047" s="7" t="n">
        <v>0</v>
      </c>
      <c r="U1047" s="7" t="n">
        <v>0</v>
      </c>
      <c r="V1047" s="7" t="n">
        <v>0</v>
      </c>
      <c r="W1047" s="7" t="n">
        <v>0</v>
      </c>
      <c r="X1047" s="7" t="n">
        <v>1</v>
      </c>
      <c r="Y1047" s="7" t="s">
        <v>834</v>
      </c>
      <c r="Z1047" s="7" t="s">
        <v>835</v>
      </c>
      <c r="AA1047" s="7" t="s">
        <v>836</v>
      </c>
      <c r="AB1047" s="7" t="s">
        <v>837</v>
      </c>
      <c r="AC1047" s="7" t="n">
        <v>0</v>
      </c>
      <c r="AD1047" s="7" t="s">
        <v>838</v>
      </c>
      <c r="AE1047" s="7" t="s">
        <v>836</v>
      </c>
    </row>
    <row r="1048" customFormat="false" ht="12.75" hidden="false" customHeight="true" outlineLevel="0" collapsed="false">
      <c r="L1048" s="7" t="n">
        <v>1270</v>
      </c>
      <c r="M1048" s="7" t="s">
        <v>1127</v>
      </c>
      <c r="N1048" s="7" t="s">
        <v>832</v>
      </c>
      <c r="O1048" s="7" t="s">
        <v>833</v>
      </c>
      <c r="P1048" s="7" t="n">
        <v>105</v>
      </c>
      <c r="Q1048" s="93" t="n">
        <f aca="false">P1048/100</f>
        <v>1.05</v>
      </c>
      <c r="R1048" s="7" t="n">
        <v>2</v>
      </c>
      <c r="S1048" s="7" t="n">
        <v>0</v>
      </c>
      <c r="T1048" s="7" t="n">
        <v>0</v>
      </c>
      <c r="U1048" s="7" t="n">
        <v>0</v>
      </c>
      <c r="V1048" s="7" t="n">
        <v>0</v>
      </c>
      <c r="W1048" s="7" t="n">
        <v>0</v>
      </c>
      <c r="X1048" s="7" t="n">
        <v>2</v>
      </c>
      <c r="Y1048" s="7" t="s">
        <v>834</v>
      </c>
      <c r="Z1048" s="7" t="s">
        <v>835</v>
      </c>
      <c r="AA1048" s="7" t="s">
        <v>836</v>
      </c>
      <c r="AB1048" s="7" t="s">
        <v>837</v>
      </c>
      <c r="AC1048" s="7" t="n">
        <v>0</v>
      </c>
      <c r="AD1048" s="7" t="s">
        <v>838</v>
      </c>
      <c r="AE1048" s="7" t="s">
        <v>836</v>
      </c>
    </row>
    <row r="1049" customFormat="false" ht="12.75" hidden="false" customHeight="true" outlineLevel="0" collapsed="false">
      <c r="L1049" s="7" t="n">
        <v>1271</v>
      </c>
      <c r="M1049" s="7" t="s">
        <v>1128</v>
      </c>
      <c r="N1049" s="7" t="s">
        <v>832</v>
      </c>
      <c r="O1049" s="7" t="s">
        <v>833</v>
      </c>
      <c r="P1049" s="7" t="n">
        <v>130</v>
      </c>
      <c r="Q1049" s="93" t="n">
        <f aca="false">P1049/100</f>
        <v>1.3</v>
      </c>
      <c r="R1049" s="7" t="n">
        <v>2</v>
      </c>
      <c r="S1049" s="7" t="n">
        <v>0</v>
      </c>
      <c r="T1049" s="7" t="n">
        <v>0</v>
      </c>
      <c r="U1049" s="7" t="n">
        <v>0</v>
      </c>
      <c r="V1049" s="7" t="n">
        <v>0</v>
      </c>
      <c r="W1049" s="7" t="n">
        <v>0</v>
      </c>
      <c r="X1049" s="7" t="n">
        <v>2</v>
      </c>
      <c r="Y1049" s="7" t="s">
        <v>834</v>
      </c>
      <c r="Z1049" s="7" t="s">
        <v>835</v>
      </c>
      <c r="AA1049" s="7" t="s">
        <v>836</v>
      </c>
      <c r="AB1049" s="7" t="s">
        <v>837</v>
      </c>
      <c r="AC1049" s="7" t="n">
        <v>0</v>
      </c>
      <c r="AD1049" s="7" t="s">
        <v>838</v>
      </c>
      <c r="AE1049" s="7" t="s">
        <v>836</v>
      </c>
    </row>
    <row r="1050" customFormat="false" ht="12.75" hidden="false" customHeight="true" outlineLevel="0" collapsed="false">
      <c r="L1050" s="7" t="n">
        <v>1272</v>
      </c>
      <c r="M1050" s="7" t="s">
        <v>1129</v>
      </c>
      <c r="N1050" s="7" t="s">
        <v>832</v>
      </c>
      <c r="O1050" s="7" t="s">
        <v>833</v>
      </c>
      <c r="P1050" s="7" t="n">
        <v>200</v>
      </c>
      <c r="Q1050" s="93" t="n">
        <f aca="false">P1050/100</f>
        <v>2</v>
      </c>
      <c r="R1050" s="7" t="n">
        <v>2</v>
      </c>
      <c r="S1050" s="7" t="n">
        <v>0</v>
      </c>
      <c r="T1050" s="7" t="n">
        <v>0</v>
      </c>
      <c r="U1050" s="7" t="n">
        <v>0</v>
      </c>
      <c r="V1050" s="7" t="n">
        <v>0</v>
      </c>
      <c r="W1050" s="7" t="n">
        <v>0</v>
      </c>
      <c r="X1050" s="7" t="n">
        <v>2</v>
      </c>
      <c r="Y1050" s="7" t="s">
        <v>834</v>
      </c>
      <c r="Z1050" s="7" t="s">
        <v>835</v>
      </c>
      <c r="AA1050" s="7" t="s">
        <v>836</v>
      </c>
      <c r="AB1050" s="7" t="s">
        <v>837</v>
      </c>
      <c r="AC1050" s="7" t="n">
        <v>0</v>
      </c>
      <c r="AD1050" s="7" t="s">
        <v>838</v>
      </c>
      <c r="AE1050" s="7" t="s">
        <v>836</v>
      </c>
    </row>
    <row r="1051" customFormat="false" ht="12.75" hidden="false" customHeight="true" outlineLevel="0" collapsed="false">
      <c r="L1051" s="7" t="n">
        <v>1273</v>
      </c>
      <c r="M1051" s="7" t="s">
        <v>1130</v>
      </c>
      <c r="N1051" s="7" t="s">
        <v>832</v>
      </c>
      <c r="O1051" s="7" t="s">
        <v>833</v>
      </c>
      <c r="P1051" s="7" t="n">
        <v>210</v>
      </c>
      <c r="Q1051" s="93" t="n">
        <f aca="false">P1051/100</f>
        <v>2.1</v>
      </c>
      <c r="R1051" s="7" t="n">
        <v>8</v>
      </c>
      <c r="S1051" s="7" t="n">
        <v>0</v>
      </c>
      <c r="T1051" s="7" t="n">
        <v>0</v>
      </c>
      <c r="U1051" s="7" t="n">
        <v>0</v>
      </c>
      <c r="V1051" s="7" t="n">
        <v>0</v>
      </c>
      <c r="W1051" s="7" t="n">
        <v>0</v>
      </c>
      <c r="X1051" s="7" t="n">
        <v>1</v>
      </c>
      <c r="Y1051" s="7" t="s">
        <v>834</v>
      </c>
      <c r="Z1051" s="7" t="s">
        <v>835</v>
      </c>
      <c r="AA1051" s="7" t="s">
        <v>836</v>
      </c>
      <c r="AB1051" s="7" t="s">
        <v>837</v>
      </c>
      <c r="AC1051" s="7" t="n">
        <v>0</v>
      </c>
      <c r="AD1051" s="7" t="s">
        <v>838</v>
      </c>
      <c r="AE1051" s="7" t="s">
        <v>836</v>
      </c>
    </row>
    <row r="1052" customFormat="false" ht="12.8" hidden="false" customHeight="false" outlineLevel="0" collapsed="false">
      <c r="L1052" s="7" t="n">
        <v>1274</v>
      </c>
      <c r="M1052" s="7" t="s">
        <v>1131</v>
      </c>
      <c r="N1052" s="7" t="s">
        <v>832</v>
      </c>
      <c r="O1052" s="7" t="s">
        <v>862</v>
      </c>
      <c r="P1052" s="7" t="n">
        <v>290</v>
      </c>
      <c r="Q1052" s="93" t="n">
        <f aca="false">P1052/100</f>
        <v>2.9</v>
      </c>
      <c r="R1052" s="7" t="n">
        <v>8</v>
      </c>
      <c r="S1052" s="7" t="n">
        <v>0</v>
      </c>
      <c r="T1052" s="7" t="n">
        <v>0</v>
      </c>
      <c r="U1052" s="7" t="n">
        <v>0</v>
      </c>
      <c r="V1052" s="7" t="n">
        <v>0</v>
      </c>
      <c r="W1052" s="7" t="n">
        <v>0</v>
      </c>
      <c r="X1052" s="7" t="n">
        <v>1</v>
      </c>
      <c r="Y1052" s="7" t="s">
        <v>834</v>
      </c>
      <c r="Z1052" s="7" t="s">
        <v>835</v>
      </c>
      <c r="AA1052" s="7" t="s">
        <v>836</v>
      </c>
      <c r="AB1052" s="7" t="s">
        <v>837</v>
      </c>
      <c r="AC1052" s="7" t="n">
        <v>0</v>
      </c>
      <c r="AD1052" s="7" t="s">
        <v>838</v>
      </c>
      <c r="AE1052" s="7" t="s">
        <v>836</v>
      </c>
    </row>
    <row r="1053" customFormat="false" ht="12.8" hidden="false" customHeight="false" outlineLevel="0" collapsed="false">
      <c r="L1053" s="7" t="n">
        <v>1275</v>
      </c>
      <c r="M1053" s="7" t="s">
        <v>1132</v>
      </c>
      <c r="N1053" s="7" t="s">
        <v>832</v>
      </c>
      <c r="O1053" s="7" t="s">
        <v>862</v>
      </c>
      <c r="P1053" s="7" t="n">
        <v>275</v>
      </c>
      <c r="Q1053" s="93" t="n">
        <f aca="false">P1053/100</f>
        <v>2.75</v>
      </c>
      <c r="R1053" s="7" t="n">
        <v>8</v>
      </c>
      <c r="S1053" s="7" t="n">
        <v>0</v>
      </c>
      <c r="T1053" s="7" t="n">
        <v>0</v>
      </c>
      <c r="U1053" s="7" t="n">
        <v>0</v>
      </c>
      <c r="V1053" s="7" t="n">
        <v>0</v>
      </c>
      <c r="W1053" s="7" t="n">
        <v>0</v>
      </c>
      <c r="X1053" s="7" t="n">
        <v>1</v>
      </c>
      <c r="Y1053" s="7" t="s">
        <v>834</v>
      </c>
      <c r="Z1053" s="7" t="s">
        <v>835</v>
      </c>
      <c r="AA1053" s="7" t="s">
        <v>836</v>
      </c>
      <c r="AB1053" s="7" t="s">
        <v>837</v>
      </c>
      <c r="AC1053" s="7" t="n">
        <v>0</v>
      </c>
      <c r="AD1053" s="7" t="s">
        <v>838</v>
      </c>
      <c r="AE1053" s="7" t="s">
        <v>836</v>
      </c>
    </row>
    <row r="1054" customFormat="false" ht="12.8" hidden="false" customHeight="false" outlineLevel="0" collapsed="false">
      <c r="L1054" s="7" t="n">
        <v>1276</v>
      </c>
      <c r="M1054" s="7" t="s">
        <v>1133</v>
      </c>
      <c r="N1054" s="7" t="s">
        <v>832</v>
      </c>
      <c r="O1054" s="7" t="s">
        <v>833</v>
      </c>
      <c r="P1054" s="7" t="n">
        <v>340</v>
      </c>
      <c r="Q1054" s="93" t="n">
        <f aca="false">P1054/100</f>
        <v>3.4</v>
      </c>
      <c r="R1054" s="7" t="n">
        <v>8</v>
      </c>
      <c r="S1054" s="7" t="n">
        <v>0</v>
      </c>
      <c r="T1054" s="7" t="n">
        <v>0</v>
      </c>
      <c r="U1054" s="7" t="n">
        <v>0</v>
      </c>
      <c r="V1054" s="7" t="n">
        <v>0</v>
      </c>
      <c r="W1054" s="7" t="n">
        <v>0</v>
      </c>
      <c r="X1054" s="7" t="n">
        <v>1</v>
      </c>
      <c r="Y1054" s="7" t="s">
        <v>834</v>
      </c>
      <c r="Z1054" s="7" t="s">
        <v>835</v>
      </c>
      <c r="AA1054" s="7" t="s">
        <v>836</v>
      </c>
      <c r="AB1054" s="7" t="s">
        <v>837</v>
      </c>
      <c r="AC1054" s="7" t="n">
        <v>0</v>
      </c>
      <c r="AD1054" s="7" t="s">
        <v>838</v>
      </c>
      <c r="AE1054" s="7" t="s">
        <v>836</v>
      </c>
    </row>
    <row r="1055" customFormat="false" ht="12.8" hidden="false" customHeight="false" outlineLevel="0" collapsed="false">
      <c r="L1055" s="7" t="n">
        <v>1277</v>
      </c>
      <c r="M1055" s="7" t="s">
        <v>1134</v>
      </c>
      <c r="N1055" s="7" t="s">
        <v>832</v>
      </c>
      <c r="O1055" s="7" t="s">
        <v>862</v>
      </c>
      <c r="P1055" s="7" t="n">
        <v>400</v>
      </c>
      <c r="Q1055" s="93" t="n">
        <f aca="false">P1055/100</f>
        <v>4</v>
      </c>
      <c r="R1055" s="7" t="n">
        <v>8</v>
      </c>
      <c r="S1055" s="7" t="n">
        <v>0</v>
      </c>
      <c r="T1055" s="7" t="n">
        <v>0</v>
      </c>
      <c r="U1055" s="7" t="n">
        <v>0</v>
      </c>
      <c r="V1055" s="7" t="n">
        <v>0</v>
      </c>
      <c r="W1055" s="7" t="n">
        <v>0</v>
      </c>
      <c r="X1055" s="7" t="n">
        <v>1</v>
      </c>
      <c r="Y1055" s="7" t="s">
        <v>834</v>
      </c>
      <c r="Z1055" s="7" t="s">
        <v>835</v>
      </c>
      <c r="AA1055" s="7" t="s">
        <v>836</v>
      </c>
      <c r="AB1055" s="7" t="s">
        <v>837</v>
      </c>
      <c r="AC1055" s="7" t="n">
        <v>0</v>
      </c>
      <c r="AD1055" s="7" t="s">
        <v>838</v>
      </c>
      <c r="AE1055" s="7" t="s">
        <v>836</v>
      </c>
    </row>
    <row r="1056" customFormat="false" ht="12.8" hidden="false" customHeight="false" outlineLevel="0" collapsed="false">
      <c r="L1056" s="7" t="n">
        <v>1278</v>
      </c>
      <c r="M1056" s="7" t="s">
        <v>1135</v>
      </c>
      <c r="N1056" s="7" t="s">
        <v>832</v>
      </c>
      <c r="O1056" s="7" t="s">
        <v>862</v>
      </c>
      <c r="P1056" s="7" t="n">
        <v>370</v>
      </c>
      <c r="Q1056" s="93" t="n">
        <f aca="false">P1056/100</f>
        <v>3.7</v>
      </c>
      <c r="R1056" s="7" t="n">
        <v>8</v>
      </c>
      <c r="S1056" s="7" t="n">
        <v>0</v>
      </c>
      <c r="T1056" s="7" t="n">
        <v>0</v>
      </c>
      <c r="U1056" s="7" t="n">
        <v>0</v>
      </c>
      <c r="V1056" s="7" t="n">
        <v>0</v>
      </c>
      <c r="W1056" s="7" t="n">
        <v>0</v>
      </c>
      <c r="X1056" s="7" t="n">
        <v>1</v>
      </c>
      <c r="Y1056" s="7" t="s">
        <v>834</v>
      </c>
      <c r="Z1056" s="7" t="s">
        <v>835</v>
      </c>
      <c r="AA1056" s="7" t="s">
        <v>836</v>
      </c>
      <c r="AB1056" s="7" t="s">
        <v>837</v>
      </c>
      <c r="AC1056" s="7" t="n">
        <v>0</v>
      </c>
      <c r="AD1056" s="7" t="s">
        <v>838</v>
      </c>
      <c r="AE1056" s="7" t="s">
        <v>836</v>
      </c>
    </row>
    <row r="1057" customFormat="false" ht="12.8" hidden="false" customHeight="false" outlineLevel="0" collapsed="false">
      <c r="L1057" s="7" t="n">
        <v>1279</v>
      </c>
      <c r="M1057" s="7" t="s">
        <v>1136</v>
      </c>
      <c r="N1057" s="7" t="s">
        <v>832</v>
      </c>
      <c r="O1057" s="7" t="s">
        <v>833</v>
      </c>
      <c r="P1057" s="7" t="n">
        <v>500</v>
      </c>
      <c r="Q1057" s="93" t="n">
        <f aca="false">P1057/100</f>
        <v>5</v>
      </c>
      <c r="R1057" s="7" t="n">
        <v>8</v>
      </c>
      <c r="S1057" s="7" t="n">
        <v>0</v>
      </c>
      <c r="T1057" s="7" t="n">
        <v>0</v>
      </c>
      <c r="U1057" s="7" t="n">
        <v>0</v>
      </c>
      <c r="V1057" s="7" t="n">
        <v>0</v>
      </c>
      <c r="W1057" s="7" t="n">
        <v>0</v>
      </c>
      <c r="X1057" s="7" t="n">
        <v>1</v>
      </c>
      <c r="Y1057" s="7" t="s">
        <v>834</v>
      </c>
      <c r="Z1057" s="7" t="s">
        <v>835</v>
      </c>
      <c r="AA1057" s="7" t="s">
        <v>836</v>
      </c>
      <c r="AB1057" s="7" t="s">
        <v>837</v>
      </c>
      <c r="AC1057" s="7" t="n">
        <v>0</v>
      </c>
      <c r="AD1057" s="7" t="s">
        <v>838</v>
      </c>
      <c r="AE1057" s="7" t="s">
        <v>836</v>
      </c>
    </row>
    <row r="1058" customFormat="false" ht="12.8" hidden="false" customHeight="false" outlineLevel="0" collapsed="false">
      <c r="L1058" s="7" t="n">
        <v>1280</v>
      </c>
      <c r="M1058" s="7" t="s">
        <v>1137</v>
      </c>
      <c r="N1058" s="7" t="s">
        <v>832</v>
      </c>
      <c r="O1058" s="7" t="s">
        <v>862</v>
      </c>
      <c r="P1058" s="7" t="n">
        <v>580</v>
      </c>
      <c r="Q1058" s="93" t="n">
        <f aca="false">P1058/100</f>
        <v>5.8</v>
      </c>
      <c r="R1058" s="7" t="n">
        <v>8</v>
      </c>
      <c r="S1058" s="7" t="n">
        <v>0</v>
      </c>
      <c r="T1058" s="7" t="n">
        <v>0</v>
      </c>
      <c r="U1058" s="7" t="n">
        <v>0</v>
      </c>
      <c r="V1058" s="7" t="n">
        <v>0</v>
      </c>
      <c r="W1058" s="7" t="n">
        <v>0</v>
      </c>
      <c r="X1058" s="7" t="n">
        <v>1</v>
      </c>
      <c r="Y1058" s="7" t="s">
        <v>834</v>
      </c>
      <c r="Z1058" s="7" t="s">
        <v>835</v>
      </c>
      <c r="AA1058" s="7" t="s">
        <v>836</v>
      </c>
      <c r="AB1058" s="7" t="s">
        <v>837</v>
      </c>
      <c r="AC1058" s="7" t="n">
        <v>0</v>
      </c>
      <c r="AD1058" s="7" t="s">
        <v>838</v>
      </c>
      <c r="AE1058" s="7" t="s">
        <v>836</v>
      </c>
    </row>
    <row r="1059" customFormat="false" ht="12.8" hidden="false" customHeight="false" outlineLevel="0" collapsed="false">
      <c r="L1059" s="7" t="n">
        <v>1281</v>
      </c>
      <c r="M1059" s="7" t="s">
        <v>1138</v>
      </c>
      <c r="N1059" s="7" t="s">
        <v>832</v>
      </c>
      <c r="O1059" s="7" t="s">
        <v>862</v>
      </c>
      <c r="P1059" s="7" t="n">
        <v>520</v>
      </c>
      <c r="Q1059" s="93" t="n">
        <f aca="false">P1059/100</f>
        <v>5.2</v>
      </c>
      <c r="R1059" s="7" t="n">
        <v>8</v>
      </c>
      <c r="S1059" s="7" t="n">
        <v>0</v>
      </c>
      <c r="T1059" s="7" t="n">
        <v>0</v>
      </c>
      <c r="U1059" s="7" t="n">
        <v>0</v>
      </c>
      <c r="V1059" s="7" t="n">
        <v>0</v>
      </c>
      <c r="W1059" s="7" t="n">
        <v>0</v>
      </c>
      <c r="X1059" s="7" t="n">
        <v>1</v>
      </c>
      <c r="Y1059" s="7" t="s">
        <v>834</v>
      </c>
      <c r="Z1059" s="7" t="s">
        <v>835</v>
      </c>
      <c r="AA1059" s="7" t="s">
        <v>836</v>
      </c>
      <c r="AB1059" s="7" t="s">
        <v>837</v>
      </c>
      <c r="AC1059" s="7" t="n">
        <v>0</v>
      </c>
      <c r="AD1059" s="7" t="s">
        <v>838</v>
      </c>
      <c r="AE1059" s="7" t="s">
        <v>836</v>
      </c>
    </row>
    <row r="1060" customFormat="false" ht="12.8" hidden="false" customHeight="false" outlineLevel="0" collapsed="false">
      <c r="L1060" s="7" t="n">
        <v>1282</v>
      </c>
      <c r="M1060" s="7" t="s">
        <v>1139</v>
      </c>
      <c r="N1060" s="7" t="s">
        <v>832</v>
      </c>
      <c r="O1060" s="7" t="s">
        <v>833</v>
      </c>
      <c r="P1060" s="7" t="n">
        <v>250</v>
      </c>
      <c r="Q1060" s="93" t="n">
        <f aca="false">P1060/100</f>
        <v>2.5</v>
      </c>
      <c r="R1060" s="7" t="n">
        <v>7</v>
      </c>
      <c r="S1060" s="7" t="n">
        <v>0</v>
      </c>
      <c r="T1060" s="7" t="n">
        <v>0</v>
      </c>
      <c r="U1060" s="7" t="n">
        <v>0</v>
      </c>
      <c r="V1060" s="7" t="n">
        <v>0</v>
      </c>
      <c r="W1060" s="7" t="n">
        <v>0</v>
      </c>
      <c r="X1060" s="7" t="n">
        <v>1</v>
      </c>
      <c r="Y1060" s="7" t="s">
        <v>834</v>
      </c>
      <c r="Z1060" s="7" t="s">
        <v>835</v>
      </c>
      <c r="AA1060" s="7" t="s">
        <v>836</v>
      </c>
      <c r="AB1060" s="7" t="s">
        <v>837</v>
      </c>
      <c r="AC1060" s="7" t="n">
        <v>0</v>
      </c>
      <c r="AD1060" s="7" t="s">
        <v>838</v>
      </c>
      <c r="AE1060" s="7" t="s">
        <v>836</v>
      </c>
    </row>
    <row r="1061" customFormat="false" ht="12.8" hidden="false" customHeight="false" outlineLevel="0" collapsed="false">
      <c r="L1061" s="7" t="n">
        <v>1283</v>
      </c>
      <c r="M1061" s="7" t="s">
        <v>1140</v>
      </c>
      <c r="N1061" s="7" t="s">
        <v>832</v>
      </c>
      <c r="O1061" s="7" t="s">
        <v>833</v>
      </c>
      <c r="P1061" s="7" t="n">
        <v>330</v>
      </c>
      <c r="Q1061" s="93" t="n">
        <f aca="false">P1061/100</f>
        <v>3.3</v>
      </c>
      <c r="R1061" s="7" t="n">
        <v>7</v>
      </c>
      <c r="S1061" s="7" t="n">
        <v>0</v>
      </c>
      <c r="T1061" s="7" t="n">
        <v>0</v>
      </c>
      <c r="U1061" s="7" t="n">
        <v>0</v>
      </c>
      <c r="V1061" s="7" t="n">
        <v>0</v>
      </c>
      <c r="W1061" s="7" t="n">
        <v>0</v>
      </c>
      <c r="X1061" s="7" t="n">
        <v>1</v>
      </c>
      <c r="Y1061" s="7" t="s">
        <v>834</v>
      </c>
      <c r="Z1061" s="7" t="s">
        <v>835</v>
      </c>
      <c r="AA1061" s="7" t="s">
        <v>836</v>
      </c>
      <c r="AB1061" s="7" t="s">
        <v>837</v>
      </c>
      <c r="AC1061" s="7" t="n">
        <v>0</v>
      </c>
      <c r="AD1061" s="7" t="s">
        <v>838</v>
      </c>
      <c r="AE1061" s="7" t="s">
        <v>836</v>
      </c>
    </row>
    <row r="1062" customFormat="false" ht="12.8" hidden="false" customHeight="false" outlineLevel="0" collapsed="false">
      <c r="L1062" s="7" t="n">
        <v>1284</v>
      </c>
      <c r="M1062" s="7" t="s">
        <v>1141</v>
      </c>
      <c r="N1062" s="7" t="s">
        <v>832</v>
      </c>
      <c r="O1062" s="7" t="s">
        <v>833</v>
      </c>
      <c r="P1062" s="7" t="n">
        <v>370</v>
      </c>
      <c r="Q1062" s="93" t="n">
        <f aca="false">P1062/100</f>
        <v>3.7</v>
      </c>
      <c r="R1062" s="7" t="n">
        <v>7</v>
      </c>
      <c r="S1062" s="7" t="n">
        <v>0</v>
      </c>
      <c r="T1062" s="7" t="n">
        <v>0</v>
      </c>
      <c r="U1062" s="7" t="n">
        <v>0</v>
      </c>
      <c r="V1062" s="7" t="n">
        <v>0</v>
      </c>
      <c r="W1062" s="7" t="n">
        <v>0</v>
      </c>
      <c r="X1062" s="7" t="n">
        <v>1</v>
      </c>
      <c r="Y1062" s="7" t="s">
        <v>834</v>
      </c>
      <c r="Z1062" s="7" t="s">
        <v>835</v>
      </c>
      <c r="AA1062" s="7" t="s">
        <v>836</v>
      </c>
      <c r="AB1062" s="7" t="s">
        <v>837</v>
      </c>
      <c r="AC1062" s="7" t="n">
        <v>0</v>
      </c>
      <c r="AD1062" s="7" t="s">
        <v>838</v>
      </c>
      <c r="AE1062" s="7" t="s">
        <v>836</v>
      </c>
    </row>
    <row r="1063" customFormat="false" ht="12.8" hidden="false" customHeight="false" outlineLevel="0" collapsed="false">
      <c r="L1063" s="7" t="n">
        <v>1285</v>
      </c>
      <c r="M1063" s="7" t="s">
        <v>1142</v>
      </c>
      <c r="N1063" s="7" t="s">
        <v>832</v>
      </c>
      <c r="O1063" s="7" t="s">
        <v>833</v>
      </c>
      <c r="P1063" s="7" t="n">
        <v>300</v>
      </c>
      <c r="Q1063" s="93" t="n">
        <f aca="false">P1063/100</f>
        <v>3</v>
      </c>
      <c r="R1063" s="7" t="n">
        <v>7</v>
      </c>
      <c r="S1063" s="7" t="n">
        <v>0</v>
      </c>
      <c r="T1063" s="7" t="n">
        <v>0</v>
      </c>
      <c r="U1063" s="7" t="n">
        <v>0</v>
      </c>
      <c r="V1063" s="7" t="n">
        <v>0</v>
      </c>
      <c r="W1063" s="7" t="n">
        <v>0</v>
      </c>
      <c r="X1063" s="7" t="n">
        <v>1</v>
      </c>
      <c r="Y1063" s="7" t="s">
        <v>834</v>
      </c>
      <c r="Z1063" s="7" t="s">
        <v>835</v>
      </c>
      <c r="AA1063" s="7" t="s">
        <v>836</v>
      </c>
      <c r="AB1063" s="7" t="s">
        <v>837</v>
      </c>
      <c r="AC1063" s="7" t="n">
        <v>0</v>
      </c>
      <c r="AD1063" s="7" t="s">
        <v>838</v>
      </c>
      <c r="AE1063" s="7" t="s">
        <v>836</v>
      </c>
    </row>
    <row r="1064" customFormat="false" ht="12.8" hidden="false" customHeight="false" outlineLevel="0" collapsed="false">
      <c r="L1064" s="7" t="n">
        <v>1286</v>
      </c>
      <c r="M1064" s="7" t="s">
        <v>1143</v>
      </c>
      <c r="N1064" s="7" t="s">
        <v>832</v>
      </c>
      <c r="O1064" s="7" t="s">
        <v>833</v>
      </c>
      <c r="P1064" s="7" t="n">
        <v>2100</v>
      </c>
      <c r="Q1064" s="93" t="n">
        <f aca="false">P1064/100</f>
        <v>21</v>
      </c>
      <c r="R1064" s="7" t="n">
        <v>10</v>
      </c>
      <c r="S1064" s="7" t="n">
        <v>0</v>
      </c>
      <c r="T1064" s="7" t="n">
        <v>0</v>
      </c>
      <c r="U1064" s="7" t="n">
        <v>0</v>
      </c>
      <c r="V1064" s="7" t="n">
        <v>0</v>
      </c>
      <c r="W1064" s="7" t="n">
        <v>0</v>
      </c>
      <c r="X1064" s="7" t="n">
        <v>1</v>
      </c>
      <c r="Y1064" s="7" t="s">
        <v>834</v>
      </c>
      <c r="Z1064" s="7" t="s">
        <v>835</v>
      </c>
      <c r="AA1064" s="7" t="s">
        <v>836</v>
      </c>
      <c r="AB1064" s="7" t="s">
        <v>837</v>
      </c>
      <c r="AC1064" s="7" t="n">
        <v>0</v>
      </c>
      <c r="AD1064" s="7" t="s">
        <v>838</v>
      </c>
      <c r="AE1064" s="7" t="s">
        <v>836</v>
      </c>
    </row>
    <row r="1065" customFormat="false" ht="12.8" hidden="false" customHeight="false" outlineLevel="0" collapsed="false">
      <c r="L1065" s="7" t="n">
        <v>1287</v>
      </c>
      <c r="M1065" s="7" t="s">
        <v>1144</v>
      </c>
      <c r="N1065" s="7" t="s">
        <v>832</v>
      </c>
      <c r="O1065" s="7" t="s">
        <v>833</v>
      </c>
      <c r="P1065" s="7" t="n">
        <v>1950</v>
      </c>
      <c r="Q1065" s="93" t="n">
        <f aca="false">P1065/100</f>
        <v>19.5</v>
      </c>
      <c r="R1065" s="7" t="n">
        <v>10</v>
      </c>
      <c r="S1065" s="7" t="n">
        <v>0</v>
      </c>
      <c r="T1065" s="7" t="n">
        <v>0</v>
      </c>
      <c r="U1065" s="7" t="n">
        <v>0</v>
      </c>
      <c r="V1065" s="7" t="n">
        <v>0</v>
      </c>
      <c r="W1065" s="7" t="n">
        <v>0</v>
      </c>
      <c r="X1065" s="7" t="n">
        <v>1</v>
      </c>
      <c r="Y1065" s="7" t="s">
        <v>834</v>
      </c>
      <c r="Z1065" s="7" t="s">
        <v>835</v>
      </c>
      <c r="AA1065" s="7" t="s">
        <v>836</v>
      </c>
      <c r="AB1065" s="7" t="s">
        <v>837</v>
      </c>
      <c r="AC1065" s="7" t="n">
        <v>0</v>
      </c>
      <c r="AD1065" s="7" t="s">
        <v>838</v>
      </c>
      <c r="AE1065" s="7" t="s">
        <v>836</v>
      </c>
    </row>
    <row r="1066" customFormat="false" ht="12.8" hidden="false" customHeight="false" outlineLevel="0" collapsed="false">
      <c r="L1066" s="7" t="n">
        <v>1288</v>
      </c>
      <c r="M1066" s="7" t="s">
        <v>1145</v>
      </c>
      <c r="N1066" s="7" t="s">
        <v>832</v>
      </c>
      <c r="O1066" s="7" t="s">
        <v>833</v>
      </c>
      <c r="P1066" s="7" t="n">
        <v>1400</v>
      </c>
      <c r="Q1066" s="93" t="n">
        <f aca="false">P1066/100</f>
        <v>14</v>
      </c>
      <c r="R1066" s="7" t="n">
        <v>10</v>
      </c>
      <c r="S1066" s="7" t="n">
        <v>0</v>
      </c>
      <c r="T1066" s="7" t="n">
        <v>0</v>
      </c>
      <c r="U1066" s="7" t="n">
        <v>0</v>
      </c>
      <c r="V1066" s="7" t="n">
        <v>0</v>
      </c>
      <c r="W1066" s="7" t="n">
        <v>0</v>
      </c>
      <c r="X1066" s="7" t="n">
        <v>1</v>
      </c>
      <c r="Y1066" s="7" t="s">
        <v>834</v>
      </c>
      <c r="Z1066" s="7" t="s">
        <v>835</v>
      </c>
      <c r="AA1066" s="7" t="s">
        <v>836</v>
      </c>
      <c r="AB1066" s="7" t="s">
        <v>837</v>
      </c>
      <c r="AC1066" s="7" t="n">
        <v>0</v>
      </c>
      <c r="AD1066" s="7" t="s">
        <v>838</v>
      </c>
      <c r="AE1066" s="7" t="s">
        <v>836</v>
      </c>
    </row>
    <row r="1067" customFormat="false" ht="12.8" hidden="false" customHeight="false" outlineLevel="0" collapsed="false">
      <c r="L1067" s="7" t="n">
        <v>1289</v>
      </c>
      <c r="M1067" s="7" t="s">
        <v>1146</v>
      </c>
      <c r="N1067" s="7" t="s">
        <v>832</v>
      </c>
      <c r="O1067" s="7" t="s">
        <v>862</v>
      </c>
      <c r="P1067" s="7" t="n">
        <v>220</v>
      </c>
      <c r="Q1067" s="93" t="n">
        <f aca="false">P1067/100</f>
        <v>2.2</v>
      </c>
      <c r="R1067" s="7" t="n">
        <v>10</v>
      </c>
      <c r="S1067" s="7" t="n">
        <v>0</v>
      </c>
      <c r="T1067" s="7" t="n">
        <v>0</v>
      </c>
      <c r="U1067" s="7" t="n">
        <v>0</v>
      </c>
      <c r="V1067" s="7" t="n">
        <v>0</v>
      </c>
      <c r="W1067" s="7" t="n">
        <v>0</v>
      </c>
      <c r="X1067" s="7" t="n">
        <v>1</v>
      </c>
      <c r="Y1067" s="7" t="s">
        <v>834</v>
      </c>
      <c r="Z1067" s="7" t="s">
        <v>835</v>
      </c>
      <c r="AA1067" s="7" t="s">
        <v>836</v>
      </c>
      <c r="AB1067" s="7" t="s">
        <v>837</v>
      </c>
      <c r="AC1067" s="7" t="n">
        <v>0</v>
      </c>
      <c r="AD1067" s="7" t="s">
        <v>838</v>
      </c>
      <c r="AE1067" s="7" t="s">
        <v>836</v>
      </c>
    </row>
    <row r="1068" customFormat="false" ht="12.8" hidden="false" customHeight="false" outlineLevel="0" collapsed="false">
      <c r="L1068" s="7" t="n">
        <v>1290</v>
      </c>
      <c r="M1068" s="7" t="s">
        <v>1147</v>
      </c>
      <c r="N1068" s="7" t="s">
        <v>832</v>
      </c>
      <c r="O1068" s="7" t="s">
        <v>833</v>
      </c>
      <c r="P1068" s="7" t="n">
        <v>1990</v>
      </c>
      <c r="Q1068" s="93" t="n">
        <f aca="false">P1068/100</f>
        <v>19.9</v>
      </c>
      <c r="R1068" s="7" t="n">
        <v>10</v>
      </c>
      <c r="S1068" s="7" t="n">
        <v>0</v>
      </c>
      <c r="T1068" s="7" t="n">
        <v>0</v>
      </c>
      <c r="U1068" s="7" t="n">
        <v>0</v>
      </c>
      <c r="V1068" s="7" t="n">
        <v>0</v>
      </c>
      <c r="W1068" s="7" t="n">
        <v>0</v>
      </c>
      <c r="X1068" s="7" t="n">
        <v>1</v>
      </c>
      <c r="Y1068" s="7" t="s">
        <v>834</v>
      </c>
      <c r="Z1068" s="7" t="s">
        <v>835</v>
      </c>
      <c r="AA1068" s="7" t="s">
        <v>836</v>
      </c>
      <c r="AB1068" s="7" t="s">
        <v>837</v>
      </c>
      <c r="AC1068" s="7" t="n">
        <v>0</v>
      </c>
      <c r="AD1068" s="7" t="s">
        <v>838</v>
      </c>
      <c r="AE1068" s="7" t="s">
        <v>836</v>
      </c>
    </row>
    <row r="1069" customFormat="false" ht="12.8" hidden="false" customHeight="false" outlineLevel="0" collapsed="false">
      <c r="L1069" s="7" t="n">
        <v>1291</v>
      </c>
      <c r="M1069" s="7" t="s">
        <v>1148</v>
      </c>
      <c r="N1069" s="7" t="s">
        <v>832</v>
      </c>
      <c r="O1069" s="7" t="s">
        <v>833</v>
      </c>
      <c r="P1069" s="7" t="n">
        <v>1990</v>
      </c>
      <c r="Q1069" s="93" t="n">
        <f aca="false">P1069/100</f>
        <v>19.9</v>
      </c>
      <c r="R1069" s="7" t="n">
        <v>10</v>
      </c>
      <c r="S1069" s="7" t="n">
        <v>0</v>
      </c>
      <c r="T1069" s="7" t="n">
        <v>0</v>
      </c>
      <c r="U1069" s="7" t="n">
        <v>0</v>
      </c>
      <c r="V1069" s="7" t="n">
        <v>0</v>
      </c>
      <c r="W1069" s="7" t="n">
        <v>0</v>
      </c>
      <c r="X1069" s="7" t="n">
        <v>1</v>
      </c>
      <c r="Y1069" s="7" t="s">
        <v>834</v>
      </c>
      <c r="Z1069" s="7" t="s">
        <v>835</v>
      </c>
      <c r="AA1069" s="7" t="s">
        <v>836</v>
      </c>
      <c r="AB1069" s="7" t="s">
        <v>837</v>
      </c>
      <c r="AC1069" s="7" t="n">
        <v>0</v>
      </c>
      <c r="AD1069" s="7" t="s">
        <v>838</v>
      </c>
      <c r="AE1069" s="7" t="s">
        <v>836</v>
      </c>
    </row>
    <row r="1070" customFormat="false" ht="12.8" hidden="false" customHeight="false" outlineLevel="0" collapsed="false">
      <c r="L1070" s="7" t="n">
        <v>1292</v>
      </c>
      <c r="M1070" s="7" t="s">
        <v>1149</v>
      </c>
      <c r="N1070" s="7" t="s">
        <v>832</v>
      </c>
      <c r="O1070" s="7" t="s">
        <v>833</v>
      </c>
      <c r="P1070" s="7" t="n">
        <v>1950</v>
      </c>
      <c r="Q1070" s="93" t="n">
        <f aca="false">P1070/100</f>
        <v>19.5</v>
      </c>
      <c r="R1070" s="7" t="n">
        <v>10</v>
      </c>
      <c r="S1070" s="7" t="n">
        <v>0</v>
      </c>
      <c r="T1070" s="7" t="n">
        <v>0</v>
      </c>
      <c r="U1070" s="7" t="n">
        <v>0</v>
      </c>
      <c r="V1070" s="7" t="n">
        <v>0</v>
      </c>
      <c r="W1070" s="7" t="n">
        <v>0</v>
      </c>
      <c r="X1070" s="7" t="n">
        <v>1</v>
      </c>
      <c r="Y1070" s="7" t="s">
        <v>834</v>
      </c>
      <c r="Z1070" s="7" t="s">
        <v>835</v>
      </c>
      <c r="AA1070" s="7" t="s">
        <v>836</v>
      </c>
      <c r="AB1070" s="7" t="s">
        <v>837</v>
      </c>
      <c r="AC1070" s="7" t="n">
        <v>0</v>
      </c>
      <c r="AD1070" s="7" t="s">
        <v>838</v>
      </c>
      <c r="AE1070" s="7" t="s">
        <v>836</v>
      </c>
    </row>
    <row r="1071" customFormat="false" ht="12.8" hidden="false" customHeight="false" outlineLevel="0" collapsed="false">
      <c r="L1071" s="7" t="n">
        <v>1293</v>
      </c>
      <c r="M1071" s="7" t="s">
        <v>1150</v>
      </c>
      <c r="N1071" s="7" t="s">
        <v>832</v>
      </c>
      <c r="O1071" s="7" t="s">
        <v>833</v>
      </c>
      <c r="P1071" s="7" t="n">
        <v>1850</v>
      </c>
      <c r="Q1071" s="93" t="n">
        <f aca="false">P1071/100</f>
        <v>18.5</v>
      </c>
      <c r="R1071" s="7" t="n">
        <v>10</v>
      </c>
      <c r="S1071" s="7" t="n">
        <v>0</v>
      </c>
      <c r="T1071" s="7" t="n">
        <v>0</v>
      </c>
      <c r="U1071" s="7" t="n">
        <v>0</v>
      </c>
      <c r="V1071" s="7" t="n">
        <v>0</v>
      </c>
      <c r="W1071" s="7" t="n">
        <v>0</v>
      </c>
      <c r="X1071" s="7" t="n">
        <v>1</v>
      </c>
      <c r="Y1071" s="7" t="s">
        <v>834</v>
      </c>
      <c r="Z1071" s="7" t="s">
        <v>835</v>
      </c>
      <c r="AA1071" s="7" t="s">
        <v>836</v>
      </c>
      <c r="AB1071" s="7" t="s">
        <v>837</v>
      </c>
      <c r="AC1071" s="7" t="n">
        <v>0</v>
      </c>
      <c r="AD1071" s="7" t="s">
        <v>838</v>
      </c>
      <c r="AE1071" s="7" t="s">
        <v>836</v>
      </c>
    </row>
    <row r="1072" customFormat="false" ht="12.8" hidden="false" customHeight="false" outlineLevel="0" collapsed="false">
      <c r="L1072" s="7" t="n">
        <v>1294</v>
      </c>
      <c r="M1072" s="7" t="s">
        <v>1151</v>
      </c>
      <c r="N1072" s="7" t="s">
        <v>832</v>
      </c>
      <c r="O1072" s="7" t="s">
        <v>833</v>
      </c>
      <c r="P1072" s="7" t="n">
        <v>250</v>
      </c>
      <c r="Q1072" s="93" t="n">
        <f aca="false">P1072/100</f>
        <v>2.5</v>
      </c>
      <c r="R1072" s="7" t="n">
        <v>7</v>
      </c>
      <c r="S1072" s="7" t="n">
        <v>0</v>
      </c>
      <c r="T1072" s="7" t="n">
        <v>0</v>
      </c>
      <c r="U1072" s="7" t="n">
        <v>0</v>
      </c>
      <c r="V1072" s="7" t="n">
        <v>0</v>
      </c>
      <c r="W1072" s="7" t="n">
        <v>0</v>
      </c>
      <c r="X1072" s="7" t="n">
        <v>1</v>
      </c>
      <c r="Y1072" s="7" t="s">
        <v>834</v>
      </c>
      <c r="Z1072" s="7" t="s">
        <v>835</v>
      </c>
      <c r="AA1072" s="7" t="s">
        <v>836</v>
      </c>
      <c r="AB1072" s="7" t="s">
        <v>837</v>
      </c>
      <c r="AC1072" s="7" t="n">
        <v>0</v>
      </c>
      <c r="AD1072" s="7" t="s">
        <v>838</v>
      </c>
      <c r="AE1072" s="7" t="s">
        <v>836</v>
      </c>
    </row>
    <row r="1073" customFormat="false" ht="12.8" hidden="false" customHeight="false" outlineLevel="0" collapsed="false">
      <c r="L1073" s="7" t="n">
        <v>1295</v>
      </c>
      <c r="M1073" s="7" t="s">
        <v>1152</v>
      </c>
      <c r="N1073" s="7" t="s">
        <v>832</v>
      </c>
      <c r="O1073" s="7" t="s">
        <v>833</v>
      </c>
      <c r="P1073" s="7" t="n">
        <v>620</v>
      </c>
      <c r="Q1073" s="93" t="n">
        <f aca="false">P1073/100</f>
        <v>6.2</v>
      </c>
      <c r="R1073" s="7" t="n">
        <v>9</v>
      </c>
      <c r="S1073" s="7" t="n">
        <v>0</v>
      </c>
      <c r="T1073" s="7" t="n">
        <v>0</v>
      </c>
      <c r="U1073" s="7" t="n">
        <v>0</v>
      </c>
      <c r="V1073" s="7" t="n">
        <v>0</v>
      </c>
      <c r="W1073" s="7" t="n">
        <v>0</v>
      </c>
      <c r="X1073" s="7" t="n">
        <v>1</v>
      </c>
      <c r="Y1073" s="7" t="s">
        <v>834</v>
      </c>
      <c r="Z1073" s="7" t="s">
        <v>835</v>
      </c>
      <c r="AA1073" s="7" t="s">
        <v>836</v>
      </c>
      <c r="AB1073" s="7" t="s">
        <v>837</v>
      </c>
      <c r="AC1073" s="7" t="n">
        <v>0</v>
      </c>
      <c r="AD1073" s="7" t="s">
        <v>838</v>
      </c>
      <c r="AE1073" s="7" t="s">
        <v>836</v>
      </c>
    </row>
    <row r="1074" customFormat="false" ht="12.8" hidden="false" customHeight="false" outlineLevel="0" collapsed="false">
      <c r="L1074" s="7" t="n">
        <v>1296</v>
      </c>
      <c r="M1074" s="7" t="s">
        <v>908</v>
      </c>
      <c r="N1074" s="7" t="s">
        <v>832</v>
      </c>
      <c r="O1074" s="7" t="s">
        <v>833</v>
      </c>
      <c r="P1074" s="7" t="n">
        <v>105</v>
      </c>
      <c r="Q1074" s="93" t="n">
        <f aca="false">P1074/100</f>
        <v>1.05</v>
      </c>
      <c r="R1074" s="7" t="n">
        <v>2</v>
      </c>
      <c r="S1074" s="7" t="n">
        <v>0</v>
      </c>
      <c r="T1074" s="7" t="n">
        <v>0</v>
      </c>
      <c r="U1074" s="7" t="n">
        <v>0</v>
      </c>
      <c r="V1074" s="7" t="n">
        <v>0</v>
      </c>
      <c r="W1074" s="7" t="n">
        <v>0</v>
      </c>
      <c r="X1074" s="7" t="n">
        <v>1</v>
      </c>
      <c r="Y1074" s="7" t="s">
        <v>834</v>
      </c>
      <c r="Z1074" s="7" t="s">
        <v>835</v>
      </c>
      <c r="AA1074" s="7" t="s">
        <v>836</v>
      </c>
      <c r="AB1074" s="7" t="s">
        <v>837</v>
      </c>
      <c r="AC1074" s="7" t="n">
        <v>0</v>
      </c>
      <c r="AD1074" s="7" t="s">
        <v>838</v>
      </c>
      <c r="AE1074" s="7" t="s">
        <v>836</v>
      </c>
    </row>
    <row r="1075" customFormat="false" ht="12.8" hidden="false" customHeight="false" outlineLevel="0" collapsed="false">
      <c r="L1075" s="7" t="n">
        <v>1297</v>
      </c>
      <c r="M1075" s="7" t="s">
        <v>910</v>
      </c>
      <c r="N1075" s="7" t="s">
        <v>832</v>
      </c>
      <c r="O1075" s="7" t="s">
        <v>833</v>
      </c>
      <c r="P1075" s="7" t="n">
        <v>130</v>
      </c>
      <c r="Q1075" s="93" t="n">
        <f aca="false">P1075/100</f>
        <v>1.3</v>
      </c>
      <c r="R1075" s="7" t="n">
        <v>2</v>
      </c>
      <c r="S1075" s="7" t="n">
        <v>0</v>
      </c>
      <c r="T1075" s="7" t="n">
        <v>0</v>
      </c>
      <c r="U1075" s="7" t="n">
        <v>0</v>
      </c>
      <c r="V1075" s="7" t="n">
        <v>0</v>
      </c>
      <c r="W1075" s="7" t="n">
        <v>0</v>
      </c>
      <c r="X1075" s="7" t="n">
        <v>1</v>
      </c>
      <c r="Y1075" s="7" t="s">
        <v>834</v>
      </c>
      <c r="Z1075" s="7" t="s">
        <v>835</v>
      </c>
      <c r="AA1075" s="7" t="s">
        <v>836</v>
      </c>
      <c r="AB1075" s="7" t="s">
        <v>837</v>
      </c>
      <c r="AC1075" s="7" t="n">
        <v>0</v>
      </c>
      <c r="AD1075" s="7" t="s">
        <v>838</v>
      </c>
      <c r="AE1075" s="7" t="s">
        <v>836</v>
      </c>
    </row>
    <row r="1076" customFormat="false" ht="12.8" hidden="false" customHeight="false" outlineLevel="0" collapsed="false">
      <c r="L1076" s="7" t="n">
        <v>1298</v>
      </c>
      <c r="M1076" s="7" t="s">
        <v>1153</v>
      </c>
      <c r="N1076" s="7" t="s">
        <v>832</v>
      </c>
      <c r="O1076" s="7" t="s">
        <v>862</v>
      </c>
      <c r="P1076" s="7" t="n">
        <v>500</v>
      </c>
      <c r="Q1076" s="93" t="n">
        <f aca="false">P1076/100</f>
        <v>5</v>
      </c>
      <c r="R1076" s="7" t="n">
        <v>19</v>
      </c>
      <c r="S1076" s="7" t="n">
        <v>0</v>
      </c>
      <c r="T1076" s="7" t="n">
        <v>0</v>
      </c>
      <c r="U1076" s="7" t="n">
        <v>0</v>
      </c>
      <c r="V1076" s="7" t="n">
        <v>0</v>
      </c>
      <c r="W1076" s="7" t="n">
        <v>0</v>
      </c>
      <c r="X1076" s="7" t="n">
        <v>1</v>
      </c>
      <c r="Y1076" s="7" t="s">
        <v>834</v>
      </c>
      <c r="Z1076" s="7" t="s">
        <v>835</v>
      </c>
      <c r="AA1076" s="7" t="s">
        <v>836</v>
      </c>
      <c r="AB1076" s="7" t="s">
        <v>837</v>
      </c>
      <c r="AC1076" s="7" t="n">
        <v>0</v>
      </c>
      <c r="AD1076" s="7" t="s">
        <v>838</v>
      </c>
      <c r="AE1076" s="7" t="s">
        <v>836</v>
      </c>
    </row>
    <row r="1077" customFormat="false" ht="12.8" hidden="false" customHeight="false" outlineLevel="0" collapsed="false">
      <c r="L1077" s="7" t="n">
        <v>1299</v>
      </c>
      <c r="M1077" s="7" t="s">
        <v>1154</v>
      </c>
      <c r="N1077" s="7" t="s">
        <v>832</v>
      </c>
      <c r="O1077" s="7" t="s">
        <v>833</v>
      </c>
      <c r="P1077" s="7" t="n">
        <v>500</v>
      </c>
      <c r="Q1077" s="93" t="n">
        <f aca="false">P1077/100</f>
        <v>5</v>
      </c>
      <c r="R1077" s="7" t="n">
        <v>9</v>
      </c>
      <c r="S1077" s="7" t="n">
        <v>0</v>
      </c>
      <c r="T1077" s="7" t="n">
        <v>0</v>
      </c>
      <c r="U1077" s="7" t="n">
        <v>0</v>
      </c>
      <c r="V1077" s="7" t="n">
        <v>0</v>
      </c>
      <c r="W1077" s="7" t="n">
        <v>0</v>
      </c>
      <c r="X1077" s="7" t="n">
        <v>1</v>
      </c>
      <c r="Y1077" s="7" t="s">
        <v>834</v>
      </c>
      <c r="Z1077" s="7" t="s">
        <v>835</v>
      </c>
      <c r="AA1077" s="7" t="s">
        <v>836</v>
      </c>
      <c r="AB1077" s="7" t="s">
        <v>837</v>
      </c>
      <c r="AC1077" s="7" t="n">
        <v>0</v>
      </c>
      <c r="AD1077" s="7" t="s">
        <v>838</v>
      </c>
      <c r="AE1077" s="7" t="s">
        <v>836</v>
      </c>
    </row>
    <row r="1078" customFormat="false" ht="12.8" hidden="false" customHeight="false" outlineLevel="0" collapsed="false">
      <c r="L1078" s="7" t="n">
        <v>1300</v>
      </c>
      <c r="M1078" s="7" t="s">
        <v>897</v>
      </c>
      <c r="N1078" s="7" t="s">
        <v>832</v>
      </c>
      <c r="O1078" s="7" t="s">
        <v>833</v>
      </c>
      <c r="P1078" s="7" t="n">
        <v>800</v>
      </c>
      <c r="Q1078" s="93" t="n">
        <f aca="false">P1078/100</f>
        <v>8</v>
      </c>
      <c r="R1078" s="7" t="n">
        <v>3</v>
      </c>
      <c r="S1078" s="7" t="n">
        <v>0</v>
      </c>
      <c r="T1078" s="7" t="n">
        <v>0</v>
      </c>
      <c r="U1078" s="7" t="n">
        <v>0</v>
      </c>
      <c r="V1078" s="7" t="n">
        <v>0</v>
      </c>
      <c r="W1078" s="7" t="n">
        <v>0</v>
      </c>
      <c r="X1078" s="7" t="n">
        <v>1</v>
      </c>
      <c r="Y1078" s="7" t="s">
        <v>834</v>
      </c>
      <c r="Z1078" s="7" t="s">
        <v>835</v>
      </c>
      <c r="AA1078" s="7" t="s">
        <v>836</v>
      </c>
      <c r="AB1078" s="7" t="s">
        <v>837</v>
      </c>
      <c r="AC1078" s="7" t="n">
        <v>0</v>
      </c>
      <c r="AD1078" s="7" t="s">
        <v>838</v>
      </c>
      <c r="AE1078" s="7" t="s">
        <v>836</v>
      </c>
    </row>
    <row r="1079" customFormat="false" ht="12.8" hidden="false" customHeight="false" outlineLevel="0" collapsed="false">
      <c r="L1079" s="7" t="n">
        <v>1301</v>
      </c>
      <c r="M1079" s="7" t="s">
        <v>1155</v>
      </c>
      <c r="N1079" s="7" t="s">
        <v>832</v>
      </c>
      <c r="O1079" s="7" t="s">
        <v>833</v>
      </c>
      <c r="P1079" s="7" t="n">
        <v>100</v>
      </c>
      <c r="Q1079" s="93" t="n">
        <f aca="false">P1079/100</f>
        <v>1</v>
      </c>
      <c r="R1079" s="7" t="n">
        <v>6</v>
      </c>
      <c r="S1079" s="7" t="n">
        <v>0</v>
      </c>
      <c r="T1079" s="7" t="n">
        <v>0</v>
      </c>
      <c r="U1079" s="7" t="n">
        <v>0</v>
      </c>
      <c r="V1079" s="7" t="n">
        <v>0</v>
      </c>
      <c r="W1079" s="7" t="n">
        <v>0</v>
      </c>
      <c r="X1079" s="7" t="n">
        <v>1</v>
      </c>
      <c r="Y1079" s="7" t="s">
        <v>834</v>
      </c>
      <c r="Z1079" s="7" t="s">
        <v>835</v>
      </c>
      <c r="AA1079" s="7" t="s">
        <v>836</v>
      </c>
      <c r="AB1079" s="7" t="s">
        <v>837</v>
      </c>
      <c r="AC1079" s="7" t="n">
        <v>0</v>
      </c>
      <c r="AD1079" s="7" t="s">
        <v>838</v>
      </c>
      <c r="AE1079" s="7" t="s">
        <v>836</v>
      </c>
    </row>
    <row r="1080" customFormat="false" ht="12.8" hidden="false" customHeight="false" outlineLevel="0" collapsed="false">
      <c r="L1080" s="7" t="n">
        <v>1302</v>
      </c>
      <c r="M1080" s="7" t="s">
        <v>1156</v>
      </c>
      <c r="N1080" s="7" t="s">
        <v>832</v>
      </c>
      <c r="O1080" s="7" t="s">
        <v>833</v>
      </c>
      <c r="P1080" s="7" t="n">
        <v>300</v>
      </c>
      <c r="Q1080" s="93" t="n">
        <f aca="false">P1080/100</f>
        <v>3</v>
      </c>
      <c r="R1080" s="7" t="n">
        <v>9</v>
      </c>
      <c r="S1080" s="7" t="n">
        <v>0</v>
      </c>
      <c r="T1080" s="7" t="n">
        <v>0</v>
      </c>
      <c r="U1080" s="7" t="n">
        <v>0</v>
      </c>
      <c r="V1080" s="7" t="n">
        <v>0</v>
      </c>
      <c r="W1080" s="7" t="n">
        <v>0</v>
      </c>
      <c r="X1080" s="7" t="n">
        <v>1</v>
      </c>
      <c r="Y1080" s="7" t="s">
        <v>834</v>
      </c>
      <c r="Z1080" s="7" t="s">
        <v>835</v>
      </c>
      <c r="AA1080" s="7" t="s">
        <v>836</v>
      </c>
      <c r="AB1080" s="7" t="s">
        <v>837</v>
      </c>
      <c r="AC1080" s="7" t="n">
        <v>0</v>
      </c>
      <c r="AD1080" s="7" t="s">
        <v>838</v>
      </c>
      <c r="AE1080" s="7" t="s">
        <v>836</v>
      </c>
    </row>
    <row r="1081" customFormat="false" ht="12.8" hidden="false" customHeight="false" outlineLevel="0" collapsed="false">
      <c r="L1081" s="7" t="n">
        <v>1303</v>
      </c>
      <c r="M1081" s="7" t="s">
        <v>1157</v>
      </c>
      <c r="N1081" s="7" t="s">
        <v>832</v>
      </c>
      <c r="O1081" s="7" t="s">
        <v>833</v>
      </c>
      <c r="P1081" s="7" t="n">
        <v>360</v>
      </c>
      <c r="Q1081" s="93" t="n">
        <f aca="false">P1081/100</f>
        <v>3.6</v>
      </c>
      <c r="R1081" s="7" t="n">
        <v>9</v>
      </c>
      <c r="S1081" s="7" t="n">
        <v>0</v>
      </c>
      <c r="T1081" s="7" t="n">
        <v>0</v>
      </c>
      <c r="U1081" s="7" t="n">
        <v>0</v>
      </c>
      <c r="V1081" s="7" t="n">
        <v>0</v>
      </c>
      <c r="W1081" s="7" t="n">
        <v>0</v>
      </c>
      <c r="X1081" s="7" t="n">
        <v>1</v>
      </c>
      <c r="Y1081" s="7" t="s">
        <v>834</v>
      </c>
      <c r="Z1081" s="7" t="s">
        <v>835</v>
      </c>
      <c r="AA1081" s="7" t="s">
        <v>836</v>
      </c>
      <c r="AB1081" s="7" t="s">
        <v>837</v>
      </c>
      <c r="AC1081" s="7" t="n">
        <v>0</v>
      </c>
      <c r="AD1081" s="7" t="s">
        <v>838</v>
      </c>
      <c r="AE1081" s="7" t="s">
        <v>836</v>
      </c>
    </row>
    <row r="1082" customFormat="false" ht="12.8" hidden="false" customHeight="false" outlineLevel="0" collapsed="false">
      <c r="L1082" s="7" t="n">
        <v>1304</v>
      </c>
      <c r="M1082" s="7" t="s">
        <v>1158</v>
      </c>
      <c r="N1082" s="7" t="s">
        <v>832</v>
      </c>
      <c r="O1082" s="7" t="s">
        <v>862</v>
      </c>
      <c r="P1082" s="7" t="n">
        <v>210</v>
      </c>
      <c r="Q1082" s="93" t="n">
        <f aca="false">P1082/100</f>
        <v>2.1</v>
      </c>
      <c r="R1082" s="7" t="n">
        <v>36</v>
      </c>
      <c r="S1082" s="7" t="n">
        <v>0</v>
      </c>
      <c r="T1082" s="7" t="n">
        <v>0</v>
      </c>
      <c r="U1082" s="7" t="n">
        <v>0</v>
      </c>
      <c r="V1082" s="7" t="n">
        <v>0</v>
      </c>
      <c r="W1082" s="7" t="n">
        <v>0</v>
      </c>
      <c r="X1082" s="7" t="n">
        <v>1</v>
      </c>
      <c r="Y1082" s="7" t="s">
        <v>834</v>
      </c>
      <c r="Z1082" s="7" t="s">
        <v>835</v>
      </c>
      <c r="AA1082" s="7" t="s">
        <v>836</v>
      </c>
      <c r="AB1082" s="7" t="s">
        <v>837</v>
      </c>
      <c r="AC1082" s="7" t="n">
        <v>0</v>
      </c>
      <c r="AD1082" s="7" t="s">
        <v>838</v>
      </c>
      <c r="AE1082" s="7" t="s">
        <v>836</v>
      </c>
    </row>
    <row r="1083" customFormat="false" ht="12.8" hidden="false" customHeight="false" outlineLevel="0" collapsed="false">
      <c r="L1083" s="7" t="n">
        <v>1305</v>
      </c>
      <c r="M1083" s="7" t="s">
        <v>1159</v>
      </c>
      <c r="N1083" s="7" t="s">
        <v>832</v>
      </c>
      <c r="O1083" s="7" t="s">
        <v>833</v>
      </c>
      <c r="P1083" s="7" t="n">
        <v>150</v>
      </c>
      <c r="Q1083" s="93" t="n">
        <f aca="false">P1083/100</f>
        <v>1.5</v>
      </c>
      <c r="R1083" s="7" t="n">
        <v>9</v>
      </c>
      <c r="S1083" s="7" t="n">
        <v>0</v>
      </c>
      <c r="T1083" s="7" t="n">
        <v>0</v>
      </c>
      <c r="U1083" s="7" t="n">
        <v>0</v>
      </c>
      <c r="V1083" s="7" t="n">
        <v>0</v>
      </c>
      <c r="W1083" s="7" t="n">
        <v>0</v>
      </c>
      <c r="X1083" s="7" t="n">
        <v>1</v>
      </c>
      <c r="Y1083" s="7" t="s">
        <v>834</v>
      </c>
      <c r="Z1083" s="7" t="s">
        <v>835</v>
      </c>
      <c r="AA1083" s="7" t="s">
        <v>836</v>
      </c>
      <c r="AB1083" s="7" t="s">
        <v>837</v>
      </c>
      <c r="AC1083" s="7" t="n">
        <v>0</v>
      </c>
      <c r="AD1083" s="7" t="s">
        <v>838</v>
      </c>
      <c r="AE1083" s="7" t="s">
        <v>836</v>
      </c>
    </row>
    <row r="1084" customFormat="false" ht="12.8" hidden="false" customHeight="false" outlineLevel="0" collapsed="false">
      <c r="L1084" s="7" t="n">
        <v>1306</v>
      </c>
      <c r="M1084" s="7" t="s">
        <v>1160</v>
      </c>
      <c r="N1084" s="7" t="s">
        <v>832</v>
      </c>
      <c r="O1084" s="7" t="s">
        <v>833</v>
      </c>
      <c r="P1084" s="7" t="n">
        <v>380</v>
      </c>
      <c r="Q1084" s="93" t="n">
        <f aca="false">P1084/100</f>
        <v>3.8</v>
      </c>
      <c r="R1084" s="7" t="n">
        <v>9</v>
      </c>
      <c r="S1084" s="7" t="n">
        <v>0</v>
      </c>
      <c r="T1084" s="7" t="n">
        <v>0</v>
      </c>
      <c r="U1084" s="7" t="n">
        <v>0</v>
      </c>
      <c r="V1084" s="7" t="n">
        <v>0</v>
      </c>
      <c r="W1084" s="7" t="n">
        <v>0</v>
      </c>
      <c r="X1084" s="7" t="n">
        <v>1</v>
      </c>
      <c r="Y1084" s="7" t="s">
        <v>834</v>
      </c>
      <c r="Z1084" s="7" t="s">
        <v>835</v>
      </c>
      <c r="AA1084" s="7" t="s">
        <v>836</v>
      </c>
      <c r="AB1084" s="7" t="s">
        <v>837</v>
      </c>
      <c r="AC1084" s="7" t="n">
        <v>0</v>
      </c>
      <c r="AD1084" s="7" t="s">
        <v>838</v>
      </c>
      <c r="AE1084" s="7" t="s">
        <v>836</v>
      </c>
    </row>
    <row r="1085" customFormat="false" ht="12.8" hidden="false" customHeight="false" outlineLevel="0" collapsed="false">
      <c r="L1085" s="7" t="n">
        <v>1307</v>
      </c>
      <c r="M1085" s="7" t="s">
        <v>1161</v>
      </c>
      <c r="N1085" s="7" t="s">
        <v>832</v>
      </c>
      <c r="O1085" s="7" t="s">
        <v>833</v>
      </c>
      <c r="P1085" s="7" t="n">
        <v>850</v>
      </c>
      <c r="Q1085" s="93" t="n">
        <f aca="false">P1085/100</f>
        <v>8.5</v>
      </c>
      <c r="R1085" s="7" t="n">
        <v>9</v>
      </c>
      <c r="S1085" s="7" t="n">
        <v>0</v>
      </c>
      <c r="T1085" s="7" t="n">
        <v>0</v>
      </c>
      <c r="U1085" s="7" t="n">
        <v>0</v>
      </c>
      <c r="V1085" s="7" t="n">
        <v>0</v>
      </c>
      <c r="W1085" s="7" t="n">
        <v>0</v>
      </c>
      <c r="X1085" s="7" t="n">
        <v>1</v>
      </c>
      <c r="Y1085" s="7" t="s">
        <v>834</v>
      </c>
      <c r="Z1085" s="7" t="s">
        <v>835</v>
      </c>
      <c r="AA1085" s="7" t="s">
        <v>836</v>
      </c>
      <c r="AB1085" s="7" t="s">
        <v>837</v>
      </c>
      <c r="AC1085" s="7" t="n">
        <v>0</v>
      </c>
      <c r="AD1085" s="7" t="s">
        <v>838</v>
      </c>
      <c r="AE1085" s="7" t="s">
        <v>836</v>
      </c>
    </row>
    <row r="1086" customFormat="false" ht="12.8" hidden="false" customHeight="false" outlineLevel="0" collapsed="false">
      <c r="L1086" s="7" t="n">
        <v>1308</v>
      </c>
      <c r="M1086" s="7" t="s">
        <v>1162</v>
      </c>
      <c r="N1086" s="7" t="s">
        <v>832</v>
      </c>
      <c r="O1086" s="7" t="s">
        <v>833</v>
      </c>
      <c r="P1086" s="7" t="n">
        <v>350</v>
      </c>
      <c r="Q1086" s="93" t="n">
        <f aca="false">P1086/100</f>
        <v>3.5</v>
      </c>
      <c r="R1086" s="7" t="n">
        <v>9</v>
      </c>
      <c r="S1086" s="7" t="n">
        <v>0</v>
      </c>
      <c r="T1086" s="7" t="n">
        <v>0</v>
      </c>
      <c r="U1086" s="7" t="n">
        <v>0</v>
      </c>
      <c r="V1086" s="7" t="n">
        <v>0</v>
      </c>
      <c r="W1086" s="7" t="n">
        <v>0</v>
      </c>
      <c r="X1086" s="7" t="n">
        <v>1</v>
      </c>
      <c r="Y1086" s="7" t="s">
        <v>834</v>
      </c>
      <c r="Z1086" s="7" t="s">
        <v>835</v>
      </c>
      <c r="AA1086" s="7" t="s">
        <v>836</v>
      </c>
      <c r="AB1086" s="7" t="s">
        <v>837</v>
      </c>
      <c r="AC1086" s="7" t="n">
        <v>0</v>
      </c>
      <c r="AD1086" s="7" t="s">
        <v>838</v>
      </c>
      <c r="AE1086" s="7" t="s">
        <v>836</v>
      </c>
    </row>
    <row r="1087" customFormat="false" ht="12.8" hidden="false" customHeight="false" outlineLevel="0" collapsed="false">
      <c r="L1087" s="7" t="n">
        <v>1309</v>
      </c>
      <c r="M1087" s="7" t="s">
        <v>1163</v>
      </c>
      <c r="N1087" s="7" t="s">
        <v>832</v>
      </c>
      <c r="O1087" s="7" t="s">
        <v>862</v>
      </c>
      <c r="P1087" s="7" t="n">
        <v>2250</v>
      </c>
      <c r="Q1087" s="93" t="n">
        <f aca="false">P1087/100</f>
        <v>22.5</v>
      </c>
      <c r="R1087" s="7" t="n">
        <v>9</v>
      </c>
      <c r="S1087" s="7" t="n">
        <v>0</v>
      </c>
      <c r="T1087" s="7" t="n">
        <v>0</v>
      </c>
      <c r="U1087" s="7" t="n">
        <v>0</v>
      </c>
      <c r="V1087" s="7" t="n">
        <v>0</v>
      </c>
      <c r="W1087" s="7" t="n">
        <v>0</v>
      </c>
      <c r="X1087" s="7" t="n">
        <v>1</v>
      </c>
      <c r="Y1087" s="7" t="s">
        <v>834</v>
      </c>
      <c r="Z1087" s="7" t="s">
        <v>835</v>
      </c>
      <c r="AA1087" s="7" t="s">
        <v>836</v>
      </c>
      <c r="AB1087" s="7" t="s">
        <v>837</v>
      </c>
      <c r="AC1087" s="7" t="n">
        <v>0</v>
      </c>
      <c r="AD1087" s="7" t="s">
        <v>838</v>
      </c>
      <c r="AE1087" s="7" t="s">
        <v>836</v>
      </c>
    </row>
    <row r="1088" customFormat="false" ht="12.8" hidden="false" customHeight="false" outlineLevel="0" collapsed="false">
      <c r="L1088" s="7" t="n">
        <v>1310</v>
      </c>
      <c r="M1088" s="7" t="s">
        <v>1164</v>
      </c>
      <c r="N1088" s="7" t="s">
        <v>832</v>
      </c>
      <c r="O1088" s="7" t="s">
        <v>833</v>
      </c>
      <c r="P1088" s="7" t="n">
        <v>1000</v>
      </c>
      <c r="Q1088" s="93" t="n">
        <f aca="false">P1088/100</f>
        <v>10</v>
      </c>
      <c r="R1088" s="7" t="n">
        <v>9</v>
      </c>
      <c r="S1088" s="7" t="n">
        <v>0</v>
      </c>
      <c r="T1088" s="7" t="n">
        <v>0</v>
      </c>
      <c r="U1088" s="7" t="n">
        <v>0</v>
      </c>
      <c r="V1088" s="7" t="n">
        <v>0</v>
      </c>
      <c r="W1088" s="7" t="n">
        <v>0</v>
      </c>
      <c r="X1088" s="7" t="n">
        <v>3</v>
      </c>
      <c r="Y1088" s="7" t="s">
        <v>834</v>
      </c>
      <c r="Z1088" s="7" t="s">
        <v>835</v>
      </c>
      <c r="AA1088" s="7" t="s">
        <v>836</v>
      </c>
      <c r="AB1088" s="7" t="s">
        <v>837</v>
      </c>
      <c r="AC1088" s="7" t="n">
        <v>0</v>
      </c>
      <c r="AD1088" s="7" t="s">
        <v>838</v>
      </c>
      <c r="AE1088" s="7" t="s">
        <v>836</v>
      </c>
    </row>
    <row r="1089" customFormat="false" ht="12.8" hidden="false" customHeight="false" outlineLevel="0" collapsed="false">
      <c r="L1089" s="7" t="n">
        <v>1311</v>
      </c>
      <c r="M1089" s="7" t="s">
        <v>1165</v>
      </c>
      <c r="N1089" s="7" t="s">
        <v>832</v>
      </c>
      <c r="O1089" s="7" t="s">
        <v>862</v>
      </c>
      <c r="P1089" s="7" t="n">
        <v>270</v>
      </c>
      <c r="Q1089" s="93" t="n">
        <f aca="false">P1089/100</f>
        <v>2.7</v>
      </c>
      <c r="R1089" s="7" t="n">
        <v>9</v>
      </c>
      <c r="S1089" s="7" t="n">
        <v>0</v>
      </c>
      <c r="T1089" s="7" t="n">
        <v>0</v>
      </c>
      <c r="U1089" s="7" t="n">
        <v>0</v>
      </c>
      <c r="V1089" s="7" t="n">
        <v>0</v>
      </c>
      <c r="W1089" s="7" t="n">
        <v>0</v>
      </c>
      <c r="X1089" s="7" t="n">
        <v>1</v>
      </c>
      <c r="Y1089" s="7" t="s">
        <v>834</v>
      </c>
      <c r="Z1089" s="7" t="s">
        <v>835</v>
      </c>
      <c r="AA1089" s="7" t="s">
        <v>836</v>
      </c>
      <c r="AB1089" s="7" t="s">
        <v>837</v>
      </c>
      <c r="AC1089" s="7" t="n">
        <v>0</v>
      </c>
      <c r="AD1089" s="7" t="s">
        <v>838</v>
      </c>
      <c r="AE1089" s="7" t="s">
        <v>836</v>
      </c>
    </row>
    <row r="1090" customFormat="false" ht="12.8" hidden="false" customHeight="false" outlineLevel="0" collapsed="false">
      <c r="L1090" s="7" t="n">
        <v>1312</v>
      </c>
      <c r="M1090" s="7" t="s">
        <v>1166</v>
      </c>
      <c r="N1090" s="7" t="s">
        <v>832</v>
      </c>
      <c r="O1090" s="7" t="s">
        <v>833</v>
      </c>
      <c r="P1090" s="7" t="n">
        <v>500</v>
      </c>
      <c r="Q1090" s="93" t="n">
        <f aca="false">P1090/100</f>
        <v>5</v>
      </c>
      <c r="R1090" s="7" t="n">
        <v>9</v>
      </c>
      <c r="S1090" s="7" t="n">
        <v>0</v>
      </c>
      <c r="T1090" s="7" t="n">
        <v>0</v>
      </c>
      <c r="U1090" s="7" t="n">
        <v>0</v>
      </c>
      <c r="V1090" s="7" t="n">
        <v>0</v>
      </c>
      <c r="W1090" s="7" t="n">
        <v>0</v>
      </c>
      <c r="X1090" s="7" t="n">
        <v>1</v>
      </c>
      <c r="Y1090" s="7" t="s">
        <v>834</v>
      </c>
      <c r="Z1090" s="7" t="s">
        <v>835</v>
      </c>
      <c r="AA1090" s="7" t="s">
        <v>836</v>
      </c>
      <c r="AB1090" s="7" t="s">
        <v>837</v>
      </c>
      <c r="AC1090" s="7" t="n">
        <v>0</v>
      </c>
      <c r="AD1090" s="7" t="s">
        <v>838</v>
      </c>
      <c r="AE1090" s="7" t="s">
        <v>836</v>
      </c>
    </row>
    <row r="1091" customFormat="false" ht="12.8" hidden="false" customHeight="false" outlineLevel="0" collapsed="false">
      <c r="L1091" s="7" t="n">
        <v>1313</v>
      </c>
      <c r="M1091" s="7" t="s">
        <v>1167</v>
      </c>
      <c r="N1091" s="7" t="s">
        <v>832</v>
      </c>
      <c r="O1091" s="7" t="s">
        <v>833</v>
      </c>
      <c r="P1091" s="7" t="n">
        <v>580</v>
      </c>
      <c r="Q1091" s="93" t="n">
        <f aca="false">P1091/100</f>
        <v>5.8</v>
      </c>
      <c r="R1091" s="7" t="n">
        <v>9</v>
      </c>
      <c r="S1091" s="7" t="n">
        <v>0</v>
      </c>
      <c r="T1091" s="7" t="n">
        <v>0</v>
      </c>
      <c r="U1091" s="7" t="n">
        <v>0</v>
      </c>
      <c r="V1091" s="7" t="n">
        <v>0</v>
      </c>
      <c r="W1091" s="7" t="n">
        <v>0</v>
      </c>
      <c r="X1091" s="7" t="n">
        <v>1</v>
      </c>
      <c r="Y1091" s="7" t="s">
        <v>834</v>
      </c>
      <c r="Z1091" s="7" t="s">
        <v>835</v>
      </c>
      <c r="AA1091" s="7" t="s">
        <v>836</v>
      </c>
      <c r="AB1091" s="7" t="s">
        <v>837</v>
      </c>
      <c r="AC1091" s="7" t="n">
        <v>0</v>
      </c>
      <c r="AD1091" s="7" t="s">
        <v>838</v>
      </c>
      <c r="AE1091" s="7" t="s">
        <v>836</v>
      </c>
    </row>
    <row r="1092" customFormat="false" ht="12.8" hidden="false" customHeight="false" outlineLevel="0" collapsed="false">
      <c r="L1092" s="7" t="n">
        <v>1314</v>
      </c>
      <c r="M1092" s="7" t="s">
        <v>1168</v>
      </c>
      <c r="N1092" s="7" t="s">
        <v>832</v>
      </c>
      <c r="O1092" s="7" t="s">
        <v>833</v>
      </c>
      <c r="P1092" s="7" t="n">
        <v>500</v>
      </c>
      <c r="Q1092" s="93" t="n">
        <f aca="false">P1092/100</f>
        <v>5</v>
      </c>
      <c r="R1092" s="7" t="n">
        <v>9</v>
      </c>
      <c r="S1092" s="7" t="n">
        <v>0</v>
      </c>
      <c r="T1092" s="7" t="n">
        <v>0</v>
      </c>
      <c r="U1092" s="7" t="n">
        <v>0</v>
      </c>
      <c r="V1092" s="7" t="n">
        <v>0</v>
      </c>
      <c r="W1092" s="7" t="n">
        <v>0</v>
      </c>
      <c r="X1092" s="7" t="n">
        <v>1</v>
      </c>
      <c r="Y1092" s="7" t="s">
        <v>834</v>
      </c>
      <c r="Z1092" s="7" t="s">
        <v>835</v>
      </c>
      <c r="AA1092" s="7" t="s">
        <v>836</v>
      </c>
      <c r="AB1092" s="7" t="s">
        <v>837</v>
      </c>
      <c r="AC1092" s="7" t="n">
        <v>0</v>
      </c>
      <c r="AD1092" s="7" t="s">
        <v>838</v>
      </c>
      <c r="AE1092" s="7" t="s">
        <v>836</v>
      </c>
    </row>
    <row r="1093" customFormat="false" ht="12.8" hidden="false" customHeight="false" outlineLevel="0" collapsed="false">
      <c r="L1093" s="7" t="n">
        <v>1315</v>
      </c>
      <c r="M1093" s="7" t="s">
        <v>1169</v>
      </c>
      <c r="N1093" s="7" t="s">
        <v>832</v>
      </c>
      <c r="O1093" s="7" t="s">
        <v>833</v>
      </c>
      <c r="P1093" s="7" t="n">
        <v>620</v>
      </c>
      <c r="Q1093" s="93" t="n">
        <f aca="false">P1093/100</f>
        <v>6.2</v>
      </c>
      <c r="R1093" s="7" t="n">
        <v>9</v>
      </c>
      <c r="S1093" s="7" t="n">
        <v>0</v>
      </c>
      <c r="T1093" s="7" t="n">
        <v>0</v>
      </c>
      <c r="U1093" s="7" t="n">
        <v>0</v>
      </c>
      <c r="V1093" s="7" t="n">
        <v>0</v>
      </c>
      <c r="W1093" s="7" t="n">
        <v>0</v>
      </c>
      <c r="X1093" s="7" t="n">
        <v>1</v>
      </c>
      <c r="Y1093" s="7" t="s">
        <v>834</v>
      </c>
      <c r="Z1093" s="7" t="s">
        <v>835</v>
      </c>
      <c r="AA1093" s="7" t="s">
        <v>836</v>
      </c>
      <c r="AB1093" s="7" t="s">
        <v>837</v>
      </c>
      <c r="AC1093" s="7" t="n">
        <v>0</v>
      </c>
      <c r="AD1093" s="7" t="s">
        <v>838</v>
      </c>
      <c r="AE1093" s="7" t="s">
        <v>836</v>
      </c>
    </row>
    <row r="1094" customFormat="false" ht="12.8" hidden="false" customHeight="false" outlineLevel="0" collapsed="false">
      <c r="L1094" s="7" t="n">
        <v>1316</v>
      </c>
      <c r="M1094" s="7" t="s">
        <v>1170</v>
      </c>
      <c r="N1094" s="7" t="s">
        <v>832</v>
      </c>
      <c r="O1094" s="7" t="s">
        <v>833</v>
      </c>
      <c r="P1094" s="7" t="n">
        <v>2800</v>
      </c>
      <c r="Q1094" s="93" t="n">
        <f aca="false">P1094/100</f>
        <v>28</v>
      </c>
      <c r="R1094" s="7" t="n">
        <v>9</v>
      </c>
      <c r="S1094" s="7" t="n">
        <v>0</v>
      </c>
      <c r="T1094" s="7" t="n">
        <v>0</v>
      </c>
      <c r="U1094" s="7" t="n">
        <v>0</v>
      </c>
      <c r="V1094" s="7" t="n">
        <v>0</v>
      </c>
      <c r="W1094" s="7" t="n">
        <v>0</v>
      </c>
      <c r="X1094" s="7" t="n">
        <v>1</v>
      </c>
      <c r="Y1094" s="7" t="s">
        <v>834</v>
      </c>
      <c r="Z1094" s="7" t="s">
        <v>835</v>
      </c>
      <c r="AA1094" s="7" t="s">
        <v>836</v>
      </c>
      <c r="AB1094" s="7" t="s">
        <v>837</v>
      </c>
      <c r="AC1094" s="7" t="n">
        <v>0</v>
      </c>
      <c r="AD1094" s="7" t="s">
        <v>838</v>
      </c>
      <c r="AE1094" s="7" t="s">
        <v>836</v>
      </c>
    </row>
    <row r="1095" customFormat="false" ht="12.8" hidden="false" customHeight="false" outlineLevel="0" collapsed="false">
      <c r="L1095" s="7" t="n">
        <v>1317</v>
      </c>
      <c r="M1095" s="7" t="s">
        <v>1171</v>
      </c>
      <c r="N1095" s="7" t="s">
        <v>832</v>
      </c>
      <c r="O1095" s="7" t="s">
        <v>862</v>
      </c>
      <c r="P1095" s="7" t="n">
        <v>500</v>
      </c>
      <c r="Q1095" s="93" t="n">
        <f aca="false">P1095/100</f>
        <v>5</v>
      </c>
      <c r="R1095" s="7" t="n">
        <v>9</v>
      </c>
      <c r="S1095" s="7" t="n">
        <v>0</v>
      </c>
      <c r="T1095" s="7" t="n">
        <v>0</v>
      </c>
      <c r="U1095" s="7" t="n">
        <v>0</v>
      </c>
      <c r="V1095" s="7" t="n">
        <v>0</v>
      </c>
      <c r="W1095" s="7" t="n">
        <v>0</v>
      </c>
      <c r="X1095" s="7" t="n">
        <v>1</v>
      </c>
      <c r="Y1095" s="7" t="s">
        <v>834</v>
      </c>
      <c r="Z1095" s="7" t="s">
        <v>835</v>
      </c>
      <c r="AA1095" s="7" t="s">
        <v>836</v>
      </c>
      <c r="AB1095" s="7" t="s">
        <v>837</v>
      </c>
      <c r="AC1095" s="7" t="n">
        <v>0</v>
      </c>
      <c r="AD1095" s="7" t="s">
        <v>838</v>
      </c>
      <c r="AE1095" s="7" t="s">
        <v>836</v>
      </c>
    </row>
    <row r="1096" customFormat="false" ht="12.8" hidden="false" customHeight="false" outlineLevel="0" collapsed="false">
      <c r="L1096" s="7" t="n">
        <v>1318</v>
      </c>
      <c r="M1096" s="7" t="s">
        <v>1172</v>
      </c>
      <c r="N1096" s="7" t="s">
        <v>832</v>
      </c>
      <c r="O1096" s="7" t="s">
        <v>833</v>
      </c>
      <c r="P1096" s="7" t="n">
        <v>150</v>
      </c>
      <c r="Q1096" s="93" t="n">
        <f aca="false">P1096/100</f>
        <v>1.5</v>
      </c>
      <c r="R1096" s="7" t="n">
        <v>9</v>
      </c>
      <c r="S1096" s="7" t="n">
        <v>0</v>
      </c>
      <c r="T1096" s="7" t="n">
        <v>0</v>
      </c>
      <c r="U1096" s="7" t="n">
        <v>0</v>
      </c>
      <c r="V1096" s="7" t="n">
        <v>0</v>
      </c>
      <c r="W1096" s="7" t="n">
        <v>0</v>
      </c>
      <c r="X1096" s="7" t="n">
        <v>1</v>
      </c>
      <c r="Y1096" s="7" t="s">
        <v>834</v>
      </c>
      <c r="Z1096" s="7" t="s">
        <v>835</v>
      </c>
      <c r="AA1096" s="7" t="s">
        <v>836</v>
      </c>
      <c r="AB1096" s="7" t="s">
        <v>837</v>
      </c>
      <c r="AC1096" s="7" t="n">
        <v>0</v>
      </c>
      <c r="AD1096" s="7" t="s">
        <v>838</v>
      </c>
      <c r="AE1096" s="7" t="s">
        <v>836</v>
      </c>
    </row>
    <row r="1097" customFormat="false" ht="12.8" hidden="false" customHeight="false" outlineLevel="0" collapsed="false">
      <c r="L1097" s="7" t="n">
        <v>1319</v>
      </c>
      <c r="M1097" s="7" t="s">
        <v>1173</v>
      </c>
      <c r="N1097" s="7" t="s">
        <v>832</v>
      </c>
      <c r="O1097" s="7" t="s">
        <v>833</v>
      </c>
      <c r="P1097" s="7" t="n">
        <v>500</v>
      </c>
      <c r="Q1097" s="93" t="n">
        <f aca="false">P1097/100</f>
        <v>5</v>
      </c>
      <c r="R1097" s="7" t="n">
        <v>9</v>
      </c>
      <c r="S1097" s="7" t="n">
        <v>0</v>
      </c>
      <c r="T1097" s="7" t="n">
        <v>0</v>
      </c>
      <c r="U1097" s="7" t="n">
        <v>0</v>
      </c>
      <c r="V1097" s="7" t="n">
        <v>0</v>
      </c>
      <c r="W1097" s="7" t="n">
        <v>0</v>
      </c>
      <c r="X1097" s="7" t="n">
        <v>1</v>
      </c>
      <c r="Y1097" s="7" t="s">
        <v>834</v>
      </c>
      <c r="Z1097" s="7" t="s">
        <v>835</v>
      </c>
      <c r="AA1097" s="7" t="s">
        <v>836</v>
      </c>
      <c r="AB1097" s="7" t="s">
        <v>837</v>
      </c>
      <c r="AC1097" s="7" t="n">
        <v>0</v>
      </c>
      <c r="AD1097" s="7" t="s">
        <v>838</v>
      </c>
      <c r="AE1097" s="7" t="s">
        <v>836</v>
      </c>
    </row>
    <row r="1098" customFormat="false" ht="12.8" hidden="false" customHeight="false" outlineLevel="0" collapsed="false">
      <c r="L1098" s="7" t="n">
        <v>1320</v>
      </c>
      <c r="M1098" s="7" t="s">
        <v>1174</v>
      </c>
      <c r="N1098" s="7" t="s">
        <v>832</v>
      </c>
      <c r="O1098" s="7" t="s">
        <v>833</v>
      </c>
      <c r="P1098" s="7" t="n">
        <v>500</v>
      </c>
      <c r="Q1098" s="93" t="n">
        <f aca="false">P1098/100</f>
        <v>5</v>
      </c>
      <c r="R1098" s="7" t="n">
        <v>9</v>
      </c>
      <c r="S1098" s="7" t="n">
        <v>0</v>
      </c>
      <c r="T1098" s="7" t="n">
        <v>0</v>
      </c>
      <c r="U1098" s="7" t="n">
        <v>0</v>
      </c>
      <c r="V1098" s="7" t="n">
        <v>0</v>
      </c>
      <c r="W1098" s="7" t="n">
        <v>0</v>
      </c>
      <c r="X1098" s="7" t="n">
        <v>1</v>
      </c>
      <c r="Y1098" s="7" t="s">
        <v>834</v>
      </c>
      <c r="Z1098" s="7" t="s">
        <v>835</v>
      </c>
      <c r="AA1098" s="7" t="s">
        <v>836</v>
      </c>
      <c r="AB1098" s="7" t="s">
        <v>837</v>
      </c>
      <c r="AC1098" s="7" t="n">
        <v>0</v>
      </c>
      <c r="AD1098" s="7" t="s">
        <v>838</v>
      </c>
      <c r="AE1098" s="7" t="s">
        <v>836</v>
      </c>
    </row>
    <row r="1099" customFormat="false" ht="12.8" hidden="false" customHeight="false" outlineLevel="0" collapsed="false">
      <c r="L1099" s="7" t="n">
        <v>1321</v>
      </c>
      <c r="M1099" s="7" t="s">
        <v>1175</v>
      </c>
      <c r="N1099" s="7" t="s">
        <v>832</v>
      </c>
      <c r="O1099" s="7" t="s">
        <v>862</v>
      </c>
      <c r="P1099" s="7" t="n">
        <v>460</v>
      </c>
      <c r="Q1099" s="93" t="n">
        <f aca="false">P1099/100</f>
        <v>4.6</v>
      </c>
      <c r="R1099" s="7" t="n">
        <v>19</v>
      </c>
      <c r="S1099" s="7" t="n">
        <v>0</v>
      </c>
      <c r="T1099" s="7" t="n">
        <v>0</v>
      </c>
      <c r="U1099" s="7" t="n">
        <v>0</v>
      </c>
      <c r="V1099" s="7" t="n">
        <v>0</v>
      </c>
      <c r="W1099" s="7" t="n">
        <v>0</v>
      </c>
      <c r="X1099" s="7" t="n">
        <v>1</v>
      </c>
      <c r="Y1099" s="7" t="s">
        <v>834</v>
      </c>
      <c r="Z1099" s="7" t="s">
        <v>835</v>
      </c>
      <c r="AA1099" s="7" t="s">
        <v>836</v>
      </c>
      <c r="AB1099" s="7" t="s">
        <v>837</v>
      </c>
      <c r="AC1099" s="7" t="n">
        <v>0</v>
      </c>
      <c r="AD1099" s="7" t="s">
        <v>838</v>
      </c>
      <c r="AE1099" s="7" t="s">
        <v>836</v>
      </c>
    </row>
    <row r="1100" customFormat="false" ht="12.8" hidden="false" customHeight="false" outlineLevel="0" collapsed="false">
      <c r="L1100" s="7" t="n">
        <v>1322</v>
      </c>
      <c r="M1100" s="7" t="s">
        <v>1176</v>
      </c>
      <c r="N1100" s="7" t="s">
        <v>832</v>
      </c>
      <c r="O1100" s="7" t="s">
        <v>833</v>
      </c>
      <c r="P1100" s="7" t="n">
        <v>150</v>
      </c>
      <c r="Q1100" s="93" t="n">
        <f aca="false">P1100/100</f>
        <v>1.5</v>
      </c>
      <c r="R1100" s="7" t="n">
        <v>19</v>
      </c>
      <c r="S1100" s="7" t="n">
        <v>0</v>
      </c>
      <c r="T1100" s="7" t="n">
        <v>0</v>
      </c>
      <c r="U1100" s="7" t="n">
        <v>0</v>
      </c>
      <c r="V1100" s="7" t="n">
        <v>0</v>
      </c>
      <c r="W1100" s="7" t="n">
        <v>0</v>
      </c>
      <c r="X1100" s="7" t="n">
        <v>1</v>
      </c>
      <c r="Y1100" s="7" t="s">
        <v>834</v>
      </c>
      <c r="Z1100" s="7" t="s">
        <v>835</v>
      </c>
      <c r="AA1100" s="7" t="s">
        <v>836</v>
      </c>
      <c r="AB1100" s="7" t="s">
        <v>837</v>
      </c>
      <c r="AC1100" s="7" t="n">
        <v>0</v>
      </c>
      <c r="AD1100" s="7" t="s">
        <v>838</v>
      </c>
      <c r="AE1100" s="7" t="s">
        <v>836</v>
      </c>
    </row>
    <row r="1101" customFormat="false" ht="12.8" hidden="false" customHeight="false" outlineLevel="0" collapsed="false">
      <c r="L1101" s="7" t="n">
        <v>1323</v>
      </c>
      <c r="M1101" s="7" t="s">
        <v>1177</v>
      </c>
      <c r="N1101" s="7" t="s">
        <v>832</v>
      </c>
      <c r="O1101" s="7" t="s">
        <v>862</v>
      </c>
      <c r="P1101" s="7" t="n">
        <v>300</v>
      </c>
      <c r="Q1101" s="93" t="n">
        <f aca="false">P1101/100</f>
        <v>3</v>
      </c>
      <c r="R1101" s="7" t="n">
        <v>19</v>
      </c>
      <c r="S1101" s="7" t="n">
        <v>0</v>
      </c>
      <c r="T1101" s="7" t="n">
        <v>0</v>
      </c>
      <c r="U1101" s="7" t="n">
        <v>0</v>
      </c>
      <c r="V1101" s="7" t="n">
        <v>0</v>
      </c>
      <c r="W1101" s="7" t="n">
        <v>0</v>
      </c>
      <c r="X1101" s="7" t="n">
        <v>1</v>
      </c>
      <c r="Y1101" s="7" t="s">
        <v>834</v>
      </c>
      <c r="Z1101" s="7" t="s">
        <v>835</v>
      </c>
      <c r="AA1101" s="7" t="s">
        <v>836</v>
      </c>
      <c r="AB1101" s="7" t="s">
        <v>837</v>
      </c>
      <c r="AC1101" s="7" t="n">
        <v>0</v>
      </c>
      <c r="AD1101" s="7" t="s">
        <v>838</v>
      </c>
      <c r="AE1101" s="7" t="s">
        <v>836</v>
      </c>
    </row>
    <row r="1102" customFormat="false" ht="12.8" hidden="false" customHeight="false" outlineLevel="0" collapsed="false">
      <c r="L1102" s="7" t="n">
        <v>1324</v>
      </c>
      <c r="M1102" s="7" t="s">
        <v>1178</v>
      </c>
      <c r="N1102" s="7" t="s">
        <v>832</v>
      </c>
      <c r="O1102" s="7" t="s">
        <v>862</v>
      </c>
      <c r="P1102" s="7" t="n">
        <v>260</v>
      </c>
      <c r="Q1102" s="93" t="n">
        <f aca="false">P1102/100</f>
        <v>2.6</v>
      </c>
      <c r="R1102" s="7" t="n">
        <v>19</v>
      </c>
      <c r="S1102" s="7" t="n">
        <v>0</v>
      </c>
      <c r="T1102" s="7" t="n">
        <v>0</v>
      </c>
      <c r="U1102" s="7" t="n">
        <v>0</v>
      </c>
      <c r="V1102" s="7" t="n">
        <v>0</v>
      </c>
      <c r="W1102" s="7" t="n">
        <v>0</v>
      </c>
      <c r="X1102" s="7" t="n">
        <v>1</v>
      </c>
      <c r="Y1102" s="7" t="s">
        <v>834</v>
      </c>
      <c r="Z1102" s="7" t="s">
        <v>835</v>
      </c>
      <c r="AA1102" s="7" t="s">
        <v>836</v>
      </c>
      <c r="AB1102" s="7" t="s">
        <v>837</v>
      </c>
      <c r="AC1102" s="7" t="n">
        <v>0</v>
      </c>
      <c r="AD1102" s="7" t="s">
        <v>838</v>
      </c>
      <c r="AE1102" s="7" t="s">
        <v>836</v>
      </c>
    </row>
    <row r="1103" customFormat="false" ht="12.8" hidden="false" customHeight="false" outlineLevel="0" collapsed="false">
      <c r="L1103" s="7" t="n">
        <v>1325</v>
      </c>
      <c r="M1103" s="7" t="s">
        <v>1179</v>
      </c>
      <c r="N1103" s="7" t="s">
        <v>832</v>
      </c>
      <c r="O1103" s="7" t="s">
        <v>862</v>
      </c>
      <c r="P1103" s="7" t="n">
        <v>280</v>
      </c>
      <c r="Q1103" s="93" t="n">
        <f aca="false">P1103/100</f>
        <v>2.8</v>
      </c>
      <c r="R1103" s="7" t="n">
        <v>19</v>
      </c>
      <c r="S1103" s="7" t="n">
        <v>0</v>
      </c>
      <c r="T1103" s="7" t="n">
        <v>0</v>
      </c>
      <c r="U1103" s="7" t="n">
        <v>0</v>
      </c>
      <c r="V1103" s="7" t="n">
        <v>0</v>
      </c>
      <c r="W1103" s="7" t="n">
        <v>0</v>
      </c>
      <c r="X1103" s="7" t="n">
        <v>1</v>
      </c>
      <c r="Y1103" s="7" t="s">
        <v>834</v>
      </c>
      <c r="Z1103" s="7" t="s">
        <v>835</v>
      </c>
      <c r="AA1103" s="7" t="s">
        <v>836</v>
      </c>
      <c r="AB1103" s="7" t="s">
        <v>837</v>
      </c>
      <c r="AC1103" s="7" t="n">
        <v>0</v>
      </c>
      <c r="AD1103" s="7" t="s">
        <v>838</v>
      </c>
      <c r="AE1103" s="7" t="s">
        <v>836</v>
      </c>
    </row>
    <row r="1104" customFormat="false" ht="12.8" hidden="false" customHeight="false" outlineLevel="0" collapsed="false">
      <c r="L1104" s="7" t="n">
        <v>1326</v>
      </c>
      <c r="M1104" s="7" t="s">
        <v>1180</v>
      </c>
      <c r="N1104" s="7" t="s">
        <v>832</v>
      </c>
      <c r="O1104" s="7" t="s">
        <v>862</v>
      </c>
      <c r="P1104" s="7" t="n">
        <v>380</v>
      </c>
      <c r="Q1104" s="93" t="n">
        <f aca="false">P1104/100</f>
        <v>3.8</v>
      </c>
      <c r="R1104" s="7" t="n">
        <v>19</v>
      </c>
      <c r="S1104" s="7" t="n">
        <v>0</v>
      </c>
      <c r="T1104" s="7" t="n">
        <v>0</v>
      </c>
      <c r="U1104" s="7" t="n">
        <v>0</v>
      </c>
      <c r="V1104" s="7" t="n">
        <v>0</v>
      </c>
      <c r="W1104" s="7" t="n">
        <v>0</v>
      </c>
      <c r="X1104" s="7" t="n">
        <v>1</v>
      </c>
      <c r="Y1104" s="7" t="s">
        <v>834</v>
      </c>
      <c r="Z1104" s="7" t="s">
        <v>835</v>
      </c>
      <c r="AA1104" s="7" t="s">
        <v>836</v>
      </c>
      <c r="AB1104" s="7" t="s">
        <v>837</v>
      </c>
      <c r="AC1104" s="7" t="n">
        <v>0</v>
      </c>
      <c r="AD1104" s="7" t="s">
        <v>838</v>
      </c>
      <c r="AE1104" s="7" t="s">
        <v>836</v>
      </c>
    </row>
    <row r="1105" customFormat="false" ht="12.8" hidden="false" customHeight="false" outlineLevel="0" collapsed="false">
      <c r="L1105" s="7" t="n">
        <v>1327</v>
      </c>
      <c r="M1105" s="7" t="s">
        <v>1181</v>
      </c>
      <c r="N1105" s="7" t="s">
        <v>832</v>
      </c>
      <c r="O1105" s="7" t="s">
        <v>862</v>
      </c>
      <c r="P1105" s="7" t="n">
        <v>460</v>
      </c>
      <c r="Q1105" s="93" t="n">
        <f aca="false">P1105/100</f>
        <v>4.6</v>
      </c>
      <c r="R1105" s="7" t="n">
        <v>19</v>
      </c>
      <c r="S1105" s="7" t="n">
        <v>0</v>
      </c>
      <c r="T1105" s="7" t="n">
        <v>0</v>
      </c>
      <c r="U1105" s="7" t="n">
        <v>0</v>
      </c>
      <c r="V1105" s="7" t="n">
        <v>0</v>
      </c>
      <c r="W1105" s="7" t="n">
        <v>0</v>
      </c>
      <c r="X1105" s="7" t="n">
        <v>1</v>
      </c>
      <c r="Y1105" s="7" t="s">
        <v>834</v>
      </c>
      <c r="Z1105" s="7" t="s">
        <v>835</v>
      </c>
      <c r="AA1105" s="7" t="s">
        <v>836</v>
      </c>
      <c r="AB1105" s="7" t="s">
        <v>837</v>
      </c>
      <c r="AC1105" s="7" t="n">
        <v>0</v>
      </c>
      <c r="AD1105" s="7" t="s">
        <v>838</v>
      </c>
      <c r="AE1105" s="7" t="s">
        <v>836</v>
      </c>
    </row>
    <row r="1106" customFormat="false" ht="12.8" hidden="false" customHeight="false" outlineLevel="0" collapsed="false">
      <c r="L1106" s="7" t="n">
        <v>1328</v>
      </c>
      <c r="M1106" s="7" t="s">
        <v>1563</v>
      </c>
      <c r="N1106" s="7" t="s">
        <v>832</v>
      </c>
      <c r="O1106" s="7" t="s">
        <v>862</v>
      </c>
      <c r="P1106" s="7" t="n">
        <v>280</v>
      </c>
      <c r="Q1106" s="93" t="n">
        <f aca="false">P1106/100</f>
        <v>2.8</v>
      </c>
      <c r="R1106" s="7" t="n">
        <v>19</v>
      </c>
      <c r="S1106" s="7" t="n">
        <v>0</v>
      </c>
      <c r="T1106" s="7" t="n">
        <v>0</v>
      </c>
      <c r="U1106" s="7" t="n">
        <v>0</v>
      </c>
      <c r="V1106" s="7" t="n">
        <v>0</v>
      </c>
      <c r="W1106" s="7" t="n">
        <v>0</v>
      </c>
      <c r="X1106" s="7" t="n">
        <v>1</v>
      </c>
      <c r="Y1106" s="7" t="s">
        <v>834</v>
      </c>
      <c r="Z1106" s="7" t="s">
        <v>835</v>
      </c>
      <c r="AA1106" s="7" t="s">
        <v>836</v>
      </c>
      <c r="AB1106" s="7" t="s">
        <v>837</v>
      </c>
      <c r="AC1106" s="7" t="n">
        <v>0</v>
      </c>
      <c r="AD1106" s="7" t="s">
        <v>838</v>
      </c>
      <c r="AE1106" s="7" t="s">
        <v>836</v>
      </c>
    </row>
    <row r="1107" customFormat="false" ht="12.8" hidden="false" customHeight="false" outlineLevel="0" collapsed="false">
      <c r="L1107" s="7" t="n">
        <v>1329</v>
      </c>
      <c r="M1107" s="7" t="s">
        <v>1183</v>
      </c>
      <c r="N1107" s="7" t="s">
        <v>832</v>
      </c>
      <c r="O1107" s="7" t="s">
        <v>862</v>
      </c>
      <c r="P1107" s="7" t="n">
        <v>280</v>
      </c>
      <c r="Q1107" s="93" t="n">
        <f aca="false">P1107/100</f>
        <v>2.8</v>
      </c>
      <c r="R1107" s="7" t="n">
        <v>19</v>
      </c>
      <c r="S1107" s="7" t="n">
        <v>0</v>
      </c>
      <c r="T1107" s="7" t="n">
        <v>0</v>
      </c>
      <c r="U1107" s="7" t="n">
        <v>0</v>
      </c>
      <c r="V1107" s="7" t="n">
        <v>0</v>
      </c>
      <c r="W1107" s="7" t="n">
        <v>0</v>
      </c>
      <c r="X1107" s="7" t="n">
        <v>1</v>
      </c>
      <c r="Y1107" s="7" t="s">
        <v>834</v>
      </c>
      <c r="Z1107" s="7" t="s">
        <v>835</v>
      </c>
      <c r="AA1107" s="7" t="s">
        <v>836</v>
      </c>
      <c r="AB1107" s="7" t="s">
        <v>837</v>
      </c>
      <c r="AC1107" s="7" t="n">
        <v>0</v>
      </c>
      <c r="AD1107" s="7" t="s">
        <v>838</v>
      </c>
      <c r="AE1107" s="7" t="s">
        <v>836</v>
      </c>
    </row>
    <row r="1108" customFormat="false" ht="12.8" hidden="false" customHeight="false" outlineLevel="0" collapsed="false">
      <c r="L1108" s="7" t="n">
        <v>1330</v>
      </c>
      <c r="M1108" s="7" t="s">
        <v>1184</v>
      </c>
      <c r="N1108" s="7" t="s">
        <v>832</v>
      </c>
      <c r="O1108" s="7" t="s">
        <v>862</v>
      </c>
      <c r="P1108" s="7" t="n">
        <v>2400</v>
      </c>
      <c r="Q1108" s="93" t="n">
        <f aca="false">P1108/100</f>
        <v>24</v>
      </c>
      <c r="R1108" s="7" t="n">
        <v>19</v>
      </c>
      <c r="S1108" s="7" t="n">
        <v>0</v>
      </c>
      <c r="T1108" s="7" t="n">
        <v>0</v>
      </c>
      <c r="U1108" s="7" t="n">
        <v>0</v>
      </c>
      <c r="V1108" s="7" t="n">
        <v>0</v>
      </c>
      <c r="W1108" s="7" t="n">
        <v>0</v>
      </c>
      <c r="X1108" s="7" t="n">
        <v>1</v>
      </c>
      <c r="Y1108" s="7" t="s">
        <v>834</v>
      </c>
      <c r="Z1108" s="7" t="s">
        <v>835</v>
      </c>
      <c r="AA1108" s="7" t="s">
        <v>836</v>
      </c>
      <c r="AB1108" s="7" t="s">
        <v>837</v>
      </c>
      <c r="AC1108" s="7" t="n">
        <v>0</v>
      </c>
      <c r="AD1108" s="7" t="s">
        <v>838</v>
      </c>
      <c r="AE1108" s="7" t="s">
        <v>836</v>
      </c>
    </row>
    <row r="1109" customFormat="false" ht="12.8" hidden="false" customHeight="false" outlineLevel="0" collapsed="false">
      <c r="L1109" s="7" t="n">
        <v>1331</v>
      </c>
      <c r="M1109" s="7" t="s">
        <v>1185</v>
      </c>
      <c r="N1109" s="7" t="s">
        <v>832</v>
      </c>
      <c r="O1109" s="7" t="s">
        <v>862</v>
      </c>
      <c r="P1109" s="7" t="n">
        <v>580</v>
      </c>
      <c r="Q1109" s="93" t="n">
        <f aca="false">P1109/100</f>
        <v>5.8</v>
      </c>
      <c r="R1109" s="7" t="n">
        <v>19</v>
      </c>
      <c r="S1109" s="7" t="n">
        <v>0</v>
      </c>
      <c r="T1109" s="7" t="n">
        <v>0</v>
      </c>
      <c r="U1109" s="7" t="n">
        <v>0</v>
      </c>
      <c r="V1109" s="7" t="n">
        <v>0</v>
      </c>
      <c r="W1109" s="7" t="n">
        <v>0</v>
      </c>
      <c r="X1109" s="7" t="n">
        <v>1</v>
      </c>
      <c r="Y1109" s="7" t="s">
        <v>834</v>
      </c>
      <c r="Z1109" s="7" t="s">
        <v>835</v>
      </c>
      <c r="AA1109" s="7" t="s">
        <v>836</v>
      </c>
      <c r="AB1109" s="7" t="s">
        <v>837</v>
      </c>
      <c r="AC1109" s="7" t="n">
        <v>0</v>
      </c>
      <c r="AD1109" s="7" t="s">
        <v>838</v>
      </c>
      <c r="AE1109" s="7" t="s">
        <v>836</v>
      </c>
    </row>
    <row r="1110" customFormat="false" ht="12.8" hidden="false" customHeight="false" outlineLevel="0" collapsed="false">
      <c r="L1110" s="7" t="n">
        <v>1332</v>
      </c>
      <c r="M1110" s="7" t="s">
        <v>1186</v>
      </c>
      <c r="N1110" s="7" t="s">
        <v>832</v>
      </c>
      <c r="O1110" s="7" t="s">
        <v>862</v>
      </c>
      <c r="P1110" s="7" t="n">
        <v>440</v>
      </c>
      <c r="Q1110" s="93" t="n">
        <f aca="false">P1110/100</f>
        <v>4.4</v>
      </c>
      <c r="R1110" s="7" t="n">
        <v>19</v>
      </c>
      <c r="S1110" s="7" t="n">
        <v>0</v>
      </c>
      <c r="T1110" s="7" t="n">
        <v>0</v>
      </c>
      <c r="U1110" s="7" t="n">
        <v>0</v>
      </c>
      <c r="V1110" s="7" t="n">
        <v>0</v>
      </c>
      <c r="W1110" s="7" t="n">
        <v>0</v>
      </c>
      <c r="X1110" s="7" t="n">
        <v>1</v>
      </c>
      <c r="Y1110" s="7" t="s">
        <v>834</v>
      </c>
      <c r="Z1110" s="7" t="s">
        <v>835</v>
      </c>
      <c r="AA1110" s="7" t="s">
        <v>836</v>
      </c>
      <c r="AB1110" s="7" t="s">
        <v>837</v>
      </c>
      <c r="AC1110" s="7" t="n">
        <v>0</v>
      </c>
      <c r="AD1110" s="7" t="s">
        <v>838</v>
      </c>
      <c r="AE1110" s="7" t="s">
        <v>836</v>
      </c>
    </row>
    <row r="1111" customFormat="false" ht="12.8" hidden="false" customHeight="false" outlineLevel="0" collapsed="false">
      <c r="L1111" s="7" t="n">
        <v>1333</v>
      </c>
      <c r="M1111" s="7" t="s">
        <v>1187</v>
      </c>
      <c r="N1111" s="7" t="s">
        <v>832</v>
      </c>
      <c r="O1111" s="7" t="s">
        <v>862</v>
      </c>
      <c r="P1111" s="7" t="n">
        <v>1040</v>
      </c>
      <c r="Q1111" s="93" t="n">
        <f aca="false">P1111/100</f>
        <v>10.4</v>
      </c>
      <c r="R1111" s="7" t="n">
        <v>19</v>
      </c>
      <c r="S1111" s="7" t="n">
        <v>0</v>
      </c>
      <c r="T1111" s="7" t="n">
        <v>0</v>
      </c>
      <c r="U1111" s="7" t="n">
        <v>0</v>
      </c>
      <c r="V1111" s="7" t="n">
        <v>0</v>
      </c>
      <c r="W1111" s="7" t="n">
        <v>0</v>
      </c>
      <c r="X1111" s="7" t="n">
        <v>1</v>
      </c>
      <c r="Y1111" s="7" t="s">
        <v>834</v>
      </c>
      <c r="Z1111" s="7" t="s">
        <v>835</v>
      </c>
      <c r="AA1111" s="7" t="s">
        <v>836</v>
      </c>
      <c r="AB1111" s="7" t="s">
        <v>837</v>
      </c>
      <c r="AC1111" s="7" t="n">
        <v>0</v>
      </c>
      <c r="AD1111" s="7" t="s">
        <v>838</v>
      </c>
      <c r="AE1111" s="7" t="s">
        <v>836</v>
      </c>
    </row>
    <row r="1112" customFormat="false" ht="12.8" hidden="false" customHeight="false" outlineLevel="0" collapsed="false">
      <c r="L1112" s="7" t="n">
        <v>1334</v>
      </c>
      <c r="M1112" s="7" t="s">
        <v>1188</v>
      </c>
      <c r="N1112" s="7" t="s">
        <v>832</v>
      </c>
      <c r="O1112" s="7" t="s">
        <v>862</v>
      </c>
      <c r="P1112" s="7" t="n">
        <v>1310</v>
      </c>
      <c r="Q1112" s="93" t="n">
        <f aca="false">P1112/100</f>
        <v>13.1</v>
      </c>
      <c r="R1112" s="7" t="n">
        <v>19</v>
      </c>
      <c r="S1112" s="7" t="n">
        <v>0</v>
      </c>
      <c r="T1112" s="7" t="n">
        <v>0</v>
      </c>
      <c r="U1112" s="7" t="n">
        <v>0</v>
      </c>
      <c r="V1112" s="7" t="n">
        <v>0</v>
      </c>
      <c r="W1112" s="7" t="n">
        <v>0</v>
      </c>
      <c r="X1112" s="7" t="n">
        <v>1</v>
      </c>
      <c r="Y1112" s="7" t="s">
        <v>834</v>
      </c>
      <c r="Z1112" s="7" t="s">
        <v>835</v>
      </c>
      <c r="AA1112" s="7" t="s">
        <v>836</v>
      </c>
      <c r="AB1112" s="7" t="s">
        <v>837</v>
      </c>
      <c r="AC1112" s="7" t="n">
        <v>0</v>
      </c>
      <c r="AD1112" s="7" t="s">
        <v>838</v>
      </c>
      <c r="AE1112" s="7" t="s">
        <v>836</v>
      </c>
    </row>
    <row r="1113" customFormat="false" ht="12.8" hidden="false" customHeight="false" outlineLevel="0" collapsed="false">
      <c r="L1113" s="7" t="n">
        <v>1335</v>
      </c>
      <c r="M1113" s="7" t="s">
        <v>1189</v>
      </c>
      <c r="N1113" s="7" t="s">
        <v>832</v>
      </c>
      <c r="O1113" s="7" t="s">
        <v>833</v>
      </c>
      <c r="P1113" s="7" t="n">
        <v>50</v>
      </c>
      <c r="Q1113" s="93" t="n">
        <f aca="false">P1113/100</f>
        <v>0.5</v>
      </c>
      <c r="R1113" s="7" t="n">
        <v>19</v>
      </c>
      <c r="S1113" s="7" t="n">
        <v>0</v>
      </c>
      <c r="T1113" s="7" t="n">
        <v>0</v>
      </c>
      <c r="U1113" s="7" t="n">
        <v>0</v>
      </c>
      <c r="V1113" s="7" t="n">
        <v>0</v>
      </c>
      <c r="W1113" s="7" t="n">
        <v>0</v>
      </c>
      <c r="X1113" s="7" t="n">
        <v>1</v>
      </c>
      <c r="Y1113" s="7" t="s">
        <v>834</v>
      </c>
      <c r="Z1113" s="7" t="s">
        <v>835</v>
      </c>
      <c r="AA1113" s="7" t="s">
        <v>836</v>
      </c>
      <c r="AB1113" s="7" t="s">
        <v>837</v>
      </c>
      <c r="AC1113" s="7" t="n">
        <v>0</v>
      </c>
      <c r="AD1113" s="7" t="s">
        <v>838</v>
      </c>
      <c r="AE1113" s="7" t="s">
        <v>836</v>
      </c>
    </row>
    <row r="1114" customFormat="false" ht="12.8" hidden="false" customHeight="false" outlineLevel="0" collapsed="false">
      <c r="L1114" s="7" t="n">
        <v>1336</v>
      </c>
      <c r="M1114" s="7" t="s">
        <v>1190</v>
      </c>
      <c r="N1114" s="7" t="s">
        <v>832</v>
      </c>
      <c r="O1114" s="7" t="s">
        <v>862</v>
      </c>
      <c r="P1114" s="7" t="n">
        <v>320</v>
      </c>
      <c r="Q1114" s="93" t="n">
        <f aca="false">P1114/100</f>
        <v>3.2</v>
      </c>
      <c r="R1114" s="7" t="n">
        <v>19</v>
      </c>
      <c r="S1114" s="7" t="n">
        <v>0</v>
      </c>
      <c r="T1114" s="7" t="n">
        <v>0</v>
      </c>
      <c r="U1114" s="7" t="n">
        <v>0</v>
      </c>
      <c r="V1114" s="7" t="n">
        <v>0</v>
      </c>
      <c r="W1114" s="7" t="n">
        <v>0</v>
      </c>
      <c r="X1114" s="7" t="n">
        <v>1</v>
      </c>
      <c r="Y1114" s="7" t="s">
        <v>834</v>
      </c>
      <c r="Z1114" s="7" t="s">
        <v>835</v>
      </c>
      <c r="AA1114" s="7" t="s">
        <v>836</v>
      </c>
      <c r="AB1114" s="7" t="s">
        <v>837</v>
      </c>
      <c r="AC1114" s="7" t="n">
        <v>0</v>
      </c>
      <c r="AD1114" s="7" t="s">
        <v>838</v>
      </c>
      <c r="AE1114" s="7" t="s">
        <v>836</v>
      </c>
    </row>
    <row r="1115" customFormat="false" ht="12.8" hidden="false" customHeight="false" outlineLevel="0" collapsed="false">
      <c r="L1115" s="7" t="n">
        <v>1337</v>
      </c>
      <c r="M1115" s="7" t="s">
        <v>1191</v>
      </c>
      <c r="N1115" s="7" t="s">
        <v>832</v>
      </c>
      <c r="O1115" s="7" t="s">
        <v>862</v>
      </c>
      <c r="P1115" s="7" t="n">
        <v>360</v>
      </c>
      <c r="Q1115" s="93" t="n">
        <f aca="false">P1115/100</f>
        <v>3.6</v>
      </c>
      <c r="R1115" s="7" t="n">
        <v>19</v>
      </c>
      <c r="S1115" s="7" t="n">
        <v>0</v>
      </c>
      <c r="T1115" s="7" t="n">
        <v>0</v>
      </c>
      <c r="U1115" s="7" t="n">
        <v>0</v>
      </c>
      <c r="V1115" s="7" t="n">
        <v>0</v>
      </c>
      <c r="W1115" s="7" t="n">
        <v>0</v>
      </c>
      <c r="X1115" s="7" t="n">
        <v>1</v>
      </c>
      <c r="Y1115" s="7" t="s">
        <v>834</v>
      </c>
      <c r="Z1115" s="7" t="s">
        <v>835</v>
      </c>
      <c r="AA1115" s="7" t="s">
        <v>836</v>
      </c>
      <c r="AB1115" s="7" t="s">
        <v>837</v>
      </c>
      <c r="AC1115" s="7" t="n">
        <v>0</v>
      </c>
      <c r="AD1115" s="7" t="s">
        <v>838</v>
      </c>
      <c r="AE1115" s="7" t="s">
        <v>836</v>
      </c>
    </row>
    <row r="1116" customFormat="false" ht="12.8" hidden="false" customHeight="false" outlineLevel="0" collapsed="false">
      <c r="L1116" s="7" t="n">
        <v>1338</v>
      </c>
      <c r="M1116" s="7" t="s">
        <v>1192</v>
      </c>
      <c r="N1116" s="7" t="s">
        <v>832</v>
      </c>
      <c r="O1116" s="7" t="s">
        <v>833</v>
      </c>
      <c r="P1116" s="7" t="n">
        <v>20</v>
      </c>
      <c r="Q1116" s="93" t="n">
        <f aca="false">P1116/100</f>
        <v>0.2</v>
      </c>
      <c r="R1116" s="7" t="n">
        <v>19</v>
      </c>
      <c r="S1116" s="7" t="n">
        <v>0</v>
      </c>
      <c r="T1116" s="7" t="n">
        <v>0</v>
      </c>
      <c r="U1116" s="7" t="n">
        <v>0</v>
      </c>
      <c r="V1116" s="7" t="n">
        <v>0</v>
      </c>
      <c r="W1116" s="7" t="n">
        <v>0</v>
      </c>
      <c r="X1116" s="7" t="n">
        <v>1</v>
      </c>
      <c r="Y1116" s="7" t="s">
        <v>834</v>
      </c>
      <c r="Z1116" s="7" t="s">
        <v>835</v>
      </c>
      <c r="AA1116" s="7" t="s">
        <v>836</v>
      </c>
      <c r="AB1116" s="7" t="s">
        <v>837</v>
      </c>
      <c r="AC1116" s="7" t="n">
        <v>0</v>
      </c>
      <c r="AD1116" s="7" t="s">
        <v>838</v>
      </c>
      <c r="AE1116" s="7" t="s">
        <v>836</v>
      </c>
    </row>
    <row r="1117" customFormat="false" ht="12.8" hidden="false" customHeight="false" outlineLevel="0" collapsed="false">
      <c r="L1117" s="7" t="n">
        <v>1339</v>
      </c>
      <c r="M1117" s="7" t="s">
        <v>1193</v>
      </c>
      <c r="N1117" s="7" t="s">
        <v>832</v>
      </c>
      <c r="O1117" s="7" t="s">
        <v>862</v>
      </c>
      <c r="P1117" s="7" t="n">
        <v>1000</v>
      </c>
      <c r="Q1117" s="93" t="n">
        <f aca="false">P1117/100</f>
        <v>10</v>
      </c>
      <c r="R1117" s="7" t="n">
        <v>19</v>
      </c>
      <c r="S1117" s="7" t="n">
        <v>0</v>
      </c>
      <c r="T1117" s="7" t="n">
        <v>0</v>
      </c>
      <c r="U1117" s="7" t="n">
        <v>0</v>
      </c>
      <c r="V1117" s="7" t="n">
        <v>0</v>
      </c>
      <c r="W1117" s="7" t="n">
        <v>0</v>
      </c>
      <c r="X1117" s="7" t="n">
        <v>1</v>
      </c>
      <c r="Y1117" s="7" t="s">
        <v>834</v>
      </c>
      <c r="Z1117" s="7" t="s">
        <v>835</v>
      </c>
      <c r="AA1117" s="7" t="s">
        <v>836</v>
      </c>
      <c r="AB1117" s="7" t="s">
        <v>837</v>
      </c>
      <c r="AC1117" s="7" t="n">
        <v>0</v>
      </c>
      <c r="AD1117" s="7" t="s">
        <v>838</v>
      </c>
      <c r="AE1117" s="7" t="s">
        <v>836</v>
      </c>
    </row>
    <row r="1118" customFormat="false" ht="12.8" hidden="false" customHeight="false" outlineLevel="0" collapsed="false">
      <c r="L1118" s="7" t="n">
        <v>1340</v>
      </c>
      <c r="M1118" s="7" t="s">
        <v>1194</v>
      </c>
      <c r="N1118" s="7" t="s">
        <v>832</v>
      </c>
      <c r="O1118" s="7" t="s">
        <v>862</v>
      </c>
      <c r="P1118" s="7" t="n">
        <v>580</v>
      </c>
      <c r="Q1118" s="93" t="n">
        <f aca="false">P1118/100</f>
        <v>5.8</v>
      </c>
      <c r="R1118" s="7" t="n">
        <v>19</v>
      </c>
      <c r="S1118" s="7" t="n">
        <v>0</v>
      </c>
      <c r="T1118" s="7" t="n">
        <v>0</v>
      </c>
      <c r="U1118" s="7" t="n">
        <v>0</v>
      </c>
      <c r="V1118" s="7" t="n">
        <v>0</v>
      </c>
      <c r="W1118" s="7" t="n">
        <v>0</v>
      </c>
      <c r="X1118" s="7" t="n">
        <v>1</v>
      </c>
      <c r="Y1118" s="7" t="s">
        <v>834</v>
      </c>
      <c r="Z1118" s="7" t="s">
        <v>835</v>
      </c>
      <c r="AA1118" s="7" t="s">
        <v>836</v>
      </c>
      <c r="AB1118" s="7" t="s">
        <v>837</v>
      </c>
      <c r="AC1118" s="7" t="n">
        <v>0</v>
      </c>
      <c r="AD1118" s="7" t="s">
        <v>838</v>
      </c>
      <c r="AE1118" s="7" t="s">
        <v>836</v>
      </c>
    </row>
    <row r="1119" customFormat="false" ht="12.8" hidden="false" customHeight="false" outlineLevel="0" collapsed="false">
      <c r="L1119" s="7" t="n">
        <v>1341</v>
      </c>
      <c r="M1119" s="7" t="s">
        <v>1195</v>
      </c>
      <c r="N1119" s="7" t="s">
        <v>832</v>
      </c>
      <c r="O1119" s="7" t="s">
        <v>862</v>
      </c>
      <c r="P1119" s="7" t="n">
        <v>300</v>
      </c>
      <c r="Q1119" s="93" t="n">
        <f aca="false">P1119/100</f>
        <v>3</v>
      </c>
      <c r="R1119" s="7" t="n">
        <v>19</v>
      </c>
      <c r="S1119" s="7" t="n">
        <v>0</v>
      </c>
      <c r="T1119" s="7" t="n">
        <v>0</v>
      </c>
      <c r="U1119" s="7" t="n">
        <v>0</v>
      </c>
      <c r="V1119" s="7" t="n">
        <v>0</v>
      </c>
      <c r="W1119" s="7" t="n">
        <v>0</v>
      </c>
      <c r="X1119" s="7" t="n">
        <v>1</v>
      </c>
      <c r="Y1119" s="7" t="s">
        <v>834</v>
      </c>
      <c r="Z1119" s="7" t="s">
        <v>835</v>
      </c>
      <c r="AA1119" s="7" t="s">
        <v>836</v>
      </c>
      <c r="AB1119" s="7" t="s">
        <v>837</v>
      </c>
      <c r="AC1119" s="7" t="n">
        <v>0</v>
      </c>
      <c r="AD1119" s="7" t="s">
        <v>838</v>
      </c>
      <c r="AE1119" s="7" t="s">
        <v>836</v>
      </c>
    </row>
    <row r="1120" customFormat="false" ht="12.8" hidden="false" customHeight="false" outlineLevel="0" collapsed="false">
      <c r="L1120" s="7" t="n">
        <v>1342</v>
      </c>
      <c r="M1120" s="7" t="s">
        <v>1196</v>
      </c>
      <c r="N1120" s="7" t="s">
        <v>832</v>
      </c>
      <c r="O1120" s="7" t="s">
        <v>862</v>
      </c>
      <c r="P1120" s="7" t="n">
        <v>380</v>
      </c>
      <c r="Q1120" s="93" t="n">
        <f aca="false">P1120/100</f>
        <v>3.8</v>
      </c>
      <c r="R1120" s="7" t="n">
        <v>19</v>
      </c>
      <c r="S1120" s="7" t="n">
        <v>0</v>
      </c>
      <c r="T1120" s="7" t="n">
        <v>0</v>
      </c>
      <c r="U1120" s="7" t="n">
        <v>0</v>
      </c>
      <c r="V1120" s="7" t="n">
        <v>0</v>
      </c>
      <c r="W1120" s="7" t="n">
        <v>0</v>
      </c>
      <c r="X1120" s="7" t="n">
        <v>1</v>
      </c>
      <c r="Y1120" s="7" t="s">
        <v>834</v>
      </c>
      <c r="Z1120" s="7" t="s">
        <v>835</v>
      </c>
      <c r="AA1120" s="7" t="s">
        <v>836</v>
      </c>
      <c r="AB1120" s="7" t="s">
        <v>837</v>
      </c>
      <c r="AC1120" s="7" t="n">
        <v>0</v>
      </c>
      <c r="AD1120" s="7" t="s">
        <v>838</v>
      </c>
      <c r="AE1120" s="7" t="s">
        <v>836</v>
      </c>
    </row>
    <row r="1121" customFormat="false" ht="12.8" hidden="false" customHeight="false" outlineLevel="0" collapsed="false">
      <c r="L1121" s="7" t="n">
        <v>1343</v>
      </c>
      <c r="M1121" s="7" t="s">
        <v>1197</v>
      </c>
      <c r="N1121" s="7" t="s">
        <v>832</v>
      </c>
      <c r="O1121" s="7" t="s">
        <v>862</v>
      </c>
      <c r="P1121" s="7" t="n">
        <v>580</v>
      </c>
      <c r="Q1121" s="93" t="n">
        <f aca="false">P1121/100</f>
        <v>5.8</v>
      </c>
      <c r="R1121" s="7" t="n">
        <v>19</v>
      </c>
      <c r="S1121" s="7" t="n">
        <v>0</v>
      </c>
      <c r="T1121" s="7" t="n">
        <v>0</v>
      </c>
      <c r="U1121" s="7" t="n">
        <v>0</v>
      </c>
      <c r="V1121" s="7" t="n">
        <v>0</v>
      </c>
      <c r="W1121" s="7" t="n">
        <v>0</v>
      </c>
      <c r="X1121" s="7" t="n">
        <v>1</v>
      </c>
      <c r="Y1121" s="7" t="s">
        <v>834</v>
      </c>
      <c r="Z1121" s="7" t="s">
        <v>835</v>
      </c>
      <c r="AA1121" s="7" t="s">
        <v>836</v>
      </c>
      <c r="AB1121" s="7" t="s">
        <v>837</v>
      </c>
      <c r="AC1121" s="7" t="n">
        <v>0</v>
      </c>
      <c r="AD1121" s="7" t="s">
        <v>838</v>
      </c>
      <c r="AE1121" s="7" t="s">
        <v>836</v>
      </c>
    </row>
    <row r="1122" customFormat="false" ht="12.8" hidden="false" customHeight="false" outlineLevel="0" collapsed="false">
      <c r="L1122" s="7" t="n">
        <v>1344</v>
      </c>
      <c r="M1122" s="7" t="s">
        <v>1198</v>
      </c>
      <c r="N1122" s="7" t="s">
        <v>832</v>
      </c>
      <c r="O1122" s="7" t="s">
        <v>862</v>
      </c>
      <c r="P1122" s="7" t="n">
        <v>1200</v>
      </c>
      <c r="Q1122" s="93" t="n">
        <f aca="false">P1122/100</f>
        <v>12</v>
      </c>
      <c r="R1122" s="7" t="n">
        <v>19</v>
      </c>
      <c r="S1122" s="7" t="n">
        <v>0</v>
      </c>
      <c r="T1122" s="7" t="n">
        <v>0</v>
      </c>
      <c r="U1122" s="7" t="n">
        <v>0</v>
      </c>
      <c r="V1122" s="7" t="n">
        <v>0</v>
      </c>
      <c r="W1122" s="7" t="n">
        <v>0</v>
      </c>
      <c r="X1122" s="7" t="n">
        <v>1</v>
      </c>
      <c r="Y1122" s="7" t="s">
        <v>834</v>
      </c>
      <c r="Z1122" s="7" t="s">
        <v>835</v>
      </c>
      <c r="AA1122" s="7" t="s">
        <v>836</v>
      </c>
      <c r="AB1122" s="7" t="s">
        <v>837</v>
      </c>
      <c r="AC1122" s="7" t="n">
        <v>0</v>
      </c>
      <c r="AD1122" s="7" t="s">
        <v>838</v>
      </c>
      <c r="AE1122" s="7" t="s">
        <v>836</v>
      </c>
    </row>
    <row r="1123" customFormat="false" ht="12.8" hidden="false" customHeight="false" outlineLevel="0" collapsed="false">
      <c r="L1123" s="7" t="n">
        <v>1345</v>
      </c>
      <c r="M1123" s="7" t="s">
        <v>1199</v>
      </c>
      <c r="N1123" s="7" t="s">
        <v>832</v>
      </c>
      <c r="O1123" s="7" t="s">
        <v>862</v>
      </c>
      <c r="P1123" s="7" t="n">
        <v>600</v>
      </c>
      <c r="Q1123" s="93" t="n">
        <f aca="false">P1123/100</f>
        <v>6</v>
      </c>
      <c r="R1123" s="7" t="n">
        <v>9</v>
      </c>
      <c r="S1123" s="7" t="n">
        <v>0</v>
      </c>
      <c r="T1123" s="7" t="n">
        <v>0</v>
      </c>
      <c r="U1123" s="7" t="n">
        <v>0</v>
      </c>
      <c r="V1123" s="7" t="n">
        <v>0</v>
      </c>
      <c r="W1123" s="7" t="n">
        <v>0</v>
      </c>
      <c r="X1123" s="7" t="n">
        <v>1</v>
      </c>
      <c r="Y1123" s="7" t="s">
        <v>834</v>
      </c>
      <c r="Z1123" s="7" t="s">
        <v>835</v>
      </c>
      <c r="AA1123" s="7" t="s">
        <v>836</v>
      </c>
      <c r="AB1123" s="7" t="s">
        <v>837</v>
      </c>
      <c r="AC1123" s="7" t="n">
        <v>0</v>
      </c>
      <c r="AD1123" s="7" t="s">
        <v>838</v>
      </c>
      <c r="AE1123" s="7" t="s">
        <v>836</v>
      </c>
    </row>
    <row r="1124" customFormat="false" ht="12.8" hidden="false" customHeight="false" outlineLevel="0" collapsed="false">
      <c r="L1124" s="7" t="n">
        <v>1346</v>
      </c>
      <c r="M1124" s="7" t="s">
        <v>1200</v>
      </c>
      <c r="N1124" s="7" t="s">
        <v>832</v>
      </c>
      <c r="O1124" s="7" t="s">
        <v>833</v>
      </c>
      <c r="P1124" s="7" t="n">
        <v>500</v>
      </c>
      <c r="Q1124" s="93" t="n">
        <f aca="false">P1124/100</f>
        <v>5</v>
      </c>
      <c r="R1124" s="7" t="n">
        <v>19</v>
      </c>
      <c r="S1124" s="7" t="n">
        <v>0</v>
      </c>
      <c r="T1124" s="7" t="n">
        <v>0</v>
      </c>
      <c r="U1124" s="7" t="n">
        <v>0</v>
      </c>
      <c r="V1124" s="7" t="n">
        <v>0</v>
      </c>
      <c r="W1124" s="7" t="n">
        <v>0</v>
      </c>
      <c r="X1124" s="7" t="n">
        <v>1</v>
      </c>
      <c r="Y1124" s="7" t="s">
        <v>834</v>
      </c>
      <c r="Z1124" s="7" t="s">
        <v>835</v>
      </c>
      <c r="AA1124" s="7" t="s">
        <v>836</v>
      </c>
      <c r="AB1124" s="7" t="s">
        <v>837</v>
      </c>
      <c r="AC1124" s="7" t="n">
        <v>0</v>
      </c>
      <c r="AD1124" s="7" t="s">
        <v>838</v>
      </c>
      <c r="AE1124" s="7" t="s">
        <v>836</v>
      </c>
    </row>
    <row r="1125" customFormat="false" ht="12.8" hidden="false" customHeight="false" outlineLevel="0" collapsed="false">
      <c r="L1125" s="7" t="n">
        <v>1347</v>
      </c>
      <c r="M1125" s="7" t="s">
        <v>1201</v>
      </c>
      <c r="N1125" s="7" t="s">
        <v>832</v>
      </c>
      <c r="O1125" s="7" t="s">
        <v>862</v>
      </c>
      <c r="P1125" s="7" t="n">
        <v>1000</v>
      </c>
      <c r="Q1125" s="93" t="n">
        <f aca="false">P1125/100</f>
        <v>10</v>
      </c>
      <c r="R1125" s="7" t="n">
        <v>19</v>
      </c>
      <c r="S1125" s="7" t="n">
        <v>0</v>
      </c>
      <c r="T1125" s="7" t="n">
        <v>0</v>
      </c>
      <c r="U1125" s="7" t="n">
        <v>0</v>
      </c>
      <c r="V1125" s="7" t="n">
        <v>0</v>
      </c>
      <c r="W1125" s="7" t="n">
        <v>0</v>
      </c>
      <c r="X1125" s="7" t="n">
        <v>1</v>
      </c>
      <c r="Y1125" s="7" t="s">
        <v>834</v>
      </c>
      <c r="Z1125" s="7" t="s">
        <v>835</v>
      </c>
      <c r="AA1125" s="7" t="s">
        <v>836</v>
      </c>
      <c r="AB1125" s="7" t="s">
        <v>837</v>
      </c>
      <c r="AC1125" s="7" t="n">
        <v>0</v>
      </c>
      <c r="AD1125" s="7" t="s">
        <v>838</v>
      </c>
      <c r="AE1125" s="7" t="s">
        <v>836</v>
      </c>
    </row>
    <row r="1126" customFormat="false" ht="12.8" hidden="false" customHeight="false" outlineLevel="0" collapsed="false">
      <c r="L1126" s="7" t="n">
        <v>1348</v>
      </c>
      <c r="M1126" s="7" t="s">
        <v>1202</v>
      </c>
      <c r="N1126" s="7" t="s">
        <v>832</v>
      </c>
      <c r="O1126" s="7" t="s">
        <v>833</v>
      </c>
      <c r="P1126" s="7" t="n">
        <v>100</v>
      </c>
      <c r="Q1126" s="93" t="n">
        <f aca="false">P1126/100</f>
        <v>1</v>
      </c>
      <c r="R1126" s="7" t="n">
        <v>19</v>
      </c>
      <c r="S1126" s="7" t="n">
        <v>0</v>
      </c>
      <c r="T1126" s="7" t="n">
        <v>0</v>
      </c>
      <c r="U1126" s="7" t="n">
        <v>0</v>
      </c>
      <c r="V1126" s="7" t="n">
        <v>0</v>
      </c>
      <c r="W1126" s="7" t="n">
        <v>0</v>
      </c>
      <c r="X1126" s="7" t="n">
        <v>1</v>
      </c>
      <c r="Y1126" s="7" t="s">
        <v>834</v>
      </c>
      <c r="Z1126" s="7" t="s">
        <v>835</v>
      </c>
      <c r="AA1126" s="7" t="s">
        <v>836</v>
      </c>
      <c r="AB1126" s="7" t="s">
        <v>837</v>
      </c>
      <c r="AC1126" s="7" t="n">
        <v>0</v>
      </c>
      <c r="AD1126" s="7" t="s">
        <v>838</v>
      </c>
      <c r="AE1126" s="7" t="s">
        <v>836</v>
      </c>
    </row>
    <row r="1127" customFormat="false" ht="12.8" hidden="false" customHeight="false" outlineLevel="0" collapsed="false">
      <c r="L1127" s="7" t="n">
        <v>1349</v>
      </c>
      <c r="M1127" s="7" t="s">
        <v>1203</v>
      </c>
      <c r="N1127" s="7" t="s">
        <v>832</v>
      </c>
      <c r="O1127" s="7" t="s">
        <v>833</v>
      </c>
      <c r="P1127" s="7" t="n">
        <v>150</v>
      </c>
      <c r="Q1127" s="93" t="n">
        <f aca="false">P1127/100</f>
        <v>1.5</v>
      </c>
      <c r="R1127" s="7" t="n">
        <v>19</v>
      </c>
      <c r="S1127" s="7" t="n">
        <v>0</v>
      </c>
      <c r="T1127" s="7" t="n">
        <v>0</v>
      </c>
      <c r="U1127" s="7" t="n">
        <v>0</v>
      </c>
      <c r="V1127" s="7" t="n">
        <v>0</v>
      </c>
      <c r="W1127" s="7" t="n">
        <v>0</v>
      </c>
      <c r="X1127" s="7" t="n">
        <v>1</v>
      </c>
      <c r="Y1127" s="7" t="s">
        <v>834</v>
      </c>
      <c r="Z1127" s="7" t="s">
        <v>835</v>
      </c>
      <c r="AA1127" s="7" t="s">
        <v>836</v>
      </c>
      <c r="AB1127" s="7" t="s">
        <v>837</v>
      </c>
      <c r="AC1127" s="7" t="n">
        <v>0</v>
      </c>
      <c r="AD1127" s="7" t="s">
        <v>838</v>
      </c>
      <c r="AE1127" s="7" t="s">
        <v>836</v>
      </c>
    </row>
    <row r="1128" customFormat="false" ht="12.8" hidden="false" customHeight="false" outlineLevel="0" collapsed="false">
      <c r="L1128" s="7" t="n">
        <v>1350</v>
      </c>
      <c r="M1128" s="7" t="s">
        <v>1204</v>
      </c>
      <c r="N1128" s="7" t="s">
        <v>832</v>
      </c>
      <c r="O1128" s="7" t="s">
        <v>862</v>
      </c>
      <c r="P1128" s="7" t="n">
        <v>190</v>
      </c>
      <c r="Q1128" s="93" t="n">
        <f aca="false">P1128/100</f>
        <v>1.9</v>
      </c>
      <c r="R1128" s="7" t="n">
        <v>19</v>
      </c>
      <c r="S1128" s="7" t="n">
        <v>0</v>
      </c>
      <c r="T1128" s="7" t="n">
        <v>0</v>
      </c>
      <c r="U1128" s="7" t="n">
        <v>0</v>
      </c>
      <c r="V1128" s="7" t="n">
        <v>0</v>
      </c>
      <c r="W1128" s="7" t="n">
        <v>0</v>
      </c>
      <c r="X1128" s="7" t="n">
        <v>1</v>
      </c>
      <c r="Y1128" s="7" t="s">
        <v>834</v>
      </c>
      <c r="Z1128" s="7" t="s">
        <v>835</v>
      </c>
      <c r="AA1128" s="7" t="s">
        <v>836</v>
      </c>
      <c r="AB1128" s="7" t="s">
        <v>837</v>
      </c>
      <c r="AC1128" s="7" t="n">
        <v>0</v>
      </c>
      <c r="AD1128" s="7" t="s">
        <v>838</v>
      </c>
      <c r="AE1128" s="7" t="s">
        <v>836</v>
      </c>
    </row>
    <row r="1129" customFormat="false" ht="12.8" hidden="false" customHeight="false" outlineLevel="0" collapsed="false">
      <c r="L1129" s="7" t="n">
        <v>1351</v>
      </c>
      <c r="M1129" s="7" t="s">
        <v>1205</v>
      </c>
      <c r="N1129" s="7" t="s">
        <v>832</v>
      </c>
      <c r="O1129" s="7" t="s">
        <v>833</v>
      </c>
      <c r="P1129" s="7" t="n">
        <v>260</v>
      </c>
      <c r="Q1129" s="93" t="n">
        <f aca="false">P1129/100</f>
        <v>2.6</v>
      </c>
      <c r="R1129" s="7" t="n">
        <v>19</v>
      </c>
      <c r="S1129" s="7" t="n">
        <v>0</v>
      </c>
      <c r="T1129" s="7" t="n">
        <v>0</v>
      </c>
      <c r="U1129" s="7" t="n">
        <v>0</v>
      </c>
      <c r="V1129" s="7" t="n">
        <v>0</v>
      </c>
      <c r="W1129" s="7" t="n">
        <v>0</v>
      </c>
      <c r="X1129" s="7" t="n">
        <v>1</v>
      </c>
      <c r="Y1129" s="7" t="s">
        <v>834</v>
      </c>
      <c r="Z1129" s="7" t="s">
        <v>835</v>
      </c>
      <c r="AA1129" s="7" t="s">
        <v>836</v>
      </c>
      <c r="AB1129" s="7" t="s">
        <v>837</v>
      </c>
      <c r="AC1129" s="7" t="n">
        <v>0</v>
      </c>
      <c r="AD1129" s="7" t="s">
        <v>838</v>
      </c>
      <c r="AE1129" s="7" t="s">
        <v>836</v>
      </c>
    </row>
    <row r="1130" customFormat="false" ht="12.8" hidden="false" customHeight="false" outlineLevel="0" collapsed="false">
      <c r="L1130" s="7" t="n">
        <v>1352</v>
      </c>
      <c r="M1130" s="7" t="s">
        <v>1206</v>
      </c>
      <c r="N1130" s="7" t="s">
        <v>832</v>
      </c>
      <c r="O1130" s="7" t="s">
        <v>862</v>
      </c>
      <c r="P1130" s="7" t="n">
        <v>200</v>
      </c>
      <c r="Q1130" s="93" t="n">
        <f aca="false">P1130/100</f>
        <v>2</v>
      </c>
      <c r="R1130" s="7" t="n">
        <v>19</v>
      </c>
      <c r="S1130" s="7" t="n">
        <v>0</v>
      </c>
      <c r="T1130" s="7" t="n">
        <v>0</v>
      </c>
      <c r="U1130" s="7" t="n">
        <v>0</v>
      </c>
      <c r="V1130" s="7" t="n">
        <v>0</v>
      </c>
      <c r="W1130" s="7" t="n">
        <v>0</v>
      </c>
      <c r="X1130" s="7" t="n">
        <v>1</v>
      </c>
      <c r="Y1130" s="7" t="s">
        <v>834</v>
      </c>
      <c r="Z1130" s="7" t="s">
        <v>835</v>
      </c>
      <c r="AA1130" s="7" t="s">
        <v>836</v>
      </c>
      <c r="AB1130" s="7" t="s">
        <v>837</v>
      </c>
      <c r="AC1130" s="7" t="n">
        <v>0</v>
      </c>
      <c r="AD1130" s="7" t="s">
        <v>838</v>
      </c>
      <c r="AE1130" s="7" t="s">
        <v>836</v>
      </c>
    </row>
    <row r="1131" customFormat="false" ht="12.8" hidden="false" customHeight="false" outlineLevel="0" collapsed="false">
      <c r="L1131" s="7" t="n">
        <v>1353</v>
      </c>
      <c r="M1131" s="7" t="s">
        <v>1207</v>
      </c>
      <c r="N1131" s="7" t="s">
        <v>832</v>
      </c>
      <c r="O1131" s="7" t="s">
        <v>862</v>
      </c>
      <c r="P1131" s="7" t="n">
        <v>1100</v>
      </c>
      <c r="Q1131" s="93" t="n">
        <f aca="false">P1131/100</f>
        <v>11</v>
      </c>
      <c r="R1131" s="7" t="n">
        <v>19</v>
      </c>
      <c r="S1131" s="7" t="n">
        <v>0</v>
      </c>
      <c r="T1131" s="7" t="n">
        <v>0</v>
      </c>
      <c r="U1131" s="7" t="n">
        <v>0</v>
      </c>
      <c r="V1131" s="7" t="n">
        <v>0</v>
      </c>
      <c r="W1131" s="7" t="n">
        <v>0</v>
      </c>
      <c r="X1131" s="7" t="n">
        <v>1</v>
      </c>
      <c r="Y1131" s="7" t="s">
        <v>834</v>
      </c>
      <c r="Z1131" s="7" t="s">
        <v>835</v>
      </c>
      <c r="AA1131" s="7" t="s">
        <v>836</v>
      </c>
      <c r="AB1131" s="7" t="s">
        <v>837</v>
      </c>
      <c r="AC1131" s="7" t="n">
        <v>0</v>
      </c>
      <c r="AD1131" s="7" t="s">
        <v>838</v>
      </c>
      <c r="AE1131" s="7" t="s">
        <v>836</v>
      </c>
    </row>
    <row r="1132" customFormat="false" ht="12.8" hidden="false" customHeight="false" outlineLevel="0" collapsed="false">
      <c r="L1132" s="7" t="n">
        <v>1354</v>
      </c>
      <c r="M1132" s="7" t="s">
        <v>1208</v>
      </c>
      <c r="N1132" s="7" t="s">
        <v>832</v>
      </c>
      <c r="O1132" s="7" t="s">
        <v>833</v>
      </c>
      <c r="P1132" s="7" t="n">
        <v>600</v>
      </c>
      <c r="Q1132" s="93" t="n">
        <f aca="false">P1132/100</f>
        <v>6</v>
      </c>
      <c r="R1132" s="7" t="n">
        <v>31</v>
      </c>
      <c r="S1132" s="7" t="n">
        <v>0</v>
      </c>
      <c r="T1132" s="7" t="n">
        <v>0</v>
      </c>
      <c r="U1132" s="7" t="n">
        <v>0</v>
      </c>
      <c r="V1132" s="7" t="n">
        <v>0</v>
      </c>
      <c r="W1132" s="7" t="n">
        <v>0</v>
      </c>
      <c r="X1132" s="7" t="n">
        <v>1</v>
      </c>
      <c r="Y1132" s="7" t="s">
        <v>834</v>
      </c>
      <c r="Z1132" s="7" t="s">
        <v>835</v>
      </c>
      <c r="AA1132" s="7" t="s">
        <v>836</v>
      </c>
      <c r="AB1132" s="7" t="s">
        <v>837</v>
      </c>
      <c r="AC1132" s="7" t="n">
        <v>0</v>
      </c>
      <c r="AD1132" s="7" t="s">
        <v>838</v>
      </c>
      <c r="AE1132" s="7" t="s">
        <v>836</v>
      </c>
    </row>
    <row r="1133" customFormat="false" ht="12.8" hidden="false" customHeight="false" outlineLevel="0" collapsed="false">
      <c r="L1133" s="7" t="n">
        <v>1355</v>
      </c>
      <c r="M1133" s="7" t="s">
        <v>1209</v>
      </c>
      <c r="N1133" s="7" t="s">
        <v>832</v>
      </c>
      <c r="O1133" s="7" t="s">
        <v>833</v>
      </c>
      <c r="P1133" s="7" t="n">
        <v>620</v>
      </c>
      <c r="Q1133" s="93" t="n">
        <f aca="false">P1133/100</f>
        <v>6.2</v>
      </c>
      <c r="R1133" s="7" t="n">
        <v>9</v>
      </c>
      <c r="S1133" s="7" t="n">
        <v>0</v>
      </c>
      <c r="T1133" s="7" t="n">
        <v>0</v>
      </c>
      <c r="U1133" s="7" t="n">
        <v>0</v>
      </c>
      <c r="V1133" s="7" t="n">
        <v>0</v>
      </c>
      <c r="W1133" s="7" t="n">
        <v>0</v>
      </c>
      <c r="X1133" s="7" t="n">
        <v>1</v>
      </c>
      <c r="Y1133" s="7" t="s">
        <v>834</v>
      </c>
      <c r="Z1133" s="7" t="s">
        <v>835</v>
      </c>
      <c r="AA1133" s="7" t="s">
        <v>836</v>
      </c>
      <c r="AB1133" s="7" t="s">
        <v>837</v>
      </c>
      <c r="AC1133" s="7" t="n">
        <v>0</v>
      </c>
      <c r="AD1133" s="7" t="s">
        <v>838</v>
      </c>
      <c r="AE1133" s="7" t="s">
        <v>836</v>
      </c>
    </row>
    <row r="1134" customFormat="false" ht="12.8" hidden="false" customHeight="false" outlineLevel="0" collapsed="false">
      <c r="L1134" s="7" t="n">
        <v>1356</v>
      </c>
      <c r="M1134" s="7" t="s">
        <v>1210</v>
      </c>
      <c r="N1134" s="7" t="s">
        <v>832</v>
      </c>
      <c r="O1134" s="7" t="s">
        <v>862</v>
      </c>
      <c r="P1134" s="7" t="n">
        <v>350</v>
      </c>
      <c r="Q1134" s="93" t="n">
        <f aca="false">P1134/100</f>
        <v>3.5</v>
      </c>
      <c r="R1134" s="7" t="n">
        <v>19</v>
      </c>
      <c r="S1134" s="7" t="n">
        <v>0</v>
      </c>
      <c r="T1134" s="7" t="n">
        <v>0</v>
      </c>
      <c r="U1134" s="7" t="n">
        <v>0</v>
      </c>
      <c r="V1134" s="7" t="n">
        <v>0</v>
      </c>
      <c r="W1134" s="7" t="n">
        <v>0</v>
      </c>
      <c r="X1134" s="7" t="n">
        <v>1</v>
      </c>
      <c r="Y1134" s="7" t="s">
        <v>834</v>
      </c>
      <c r="Z1134" s="7" t="s">
        <v>835</v>
      </c>
      <c r="AA1134" s="7" t="s">
        <v>836</v>
      </c>
      <c r="AB1134" s="7" t="s">
        <v>837</v>
      </c>
      <c r="AC1134" s="7" t="n">
        <v>0</v>
      </c>
      <c r="AD1134" s="7" t="s">
        <v>838</v>
      </c>
      <c r="AE1134" s="7" t="s">
        <v>836</v>
      </c>
    </row>
    <row r="1135" customFormat="false" ht="12.8" hidden="false" customHeight="false" outlineLevel="0" collapsed="false">
      <c r="L1135" s="7" t="n">
        <v>1357</v>
      </c>
      <c r="M1135" s="7" t="s">
        <v>1211</v>
      </c>
      <c r="N1135" s="7" t="s">
        <v>832</v>
      </c>
      <c r="O1135" s="7" t="s">
        <v>833</v>
      </c>
      <c r="P1135" s="7" t="n">
        <v>620</v>
      </c>
      <c r="Q1135" s="93" t="n">
        <f aca="false">P1135/100</f>
        <v>6.2</v>
      </c>
      <c r="R1135" s="7" t="n">
        <v>9</v>
      </c>
      <c r="S1135" s="7" t="n">
        <v>0</v>
      </c>
      <c r="T1135" s="7" t="n">
        <v>0</v>
      </c>
      <c r="U1135" s="7" t="n">
        <v>0</v>
      </c>
      <c r="V1135" s="7" t="n">
        <v>0</v>
      </c>
      <c r="W1135" s="7" t="n">
        <v>0</v>
      </c>
      <c r="X1135" s="7" t="n">
        <v>1</v>
      </c>
      <c r="Y1135" s="7" t="s">
        <v>834</v>
      </c>
      <c r="Z1135" s="7" t="s">
        <v>835</v>
      </c>
      <c r="AA1135" s="7" t="s">
        <v>836</v>
      </c>
      <c r="AB1135" s="7" t="s">
        <v>837</v>
      </c>
      <c r="AC1135" s="7" t="n">
        <v>0</v>
      </c>
      <c r="AD1135" s="7" t="s">
        <v>838</v>
      </c>
      <c r="AE1135" s="7" t="s">
        <v>836</v>
      </c>
    </row>
    <row r="1136" customFormat="false" ht="12.8" hidden="false" customHeight="false" outlineLevel="0" collapsed="false">
      <c r="L1136" s="7" t="n">
        <v>1358</v>
      </c>
      <c r="M1136" s="7" t="s">
        <v>1212</v>
      </c>
      <c r="N1136" s="7" t="s">
        <v>832</v>
      </c>
      <c r="O1136" s="7" t="s">
        <v>862</v>
      </c>
      <c r="P1136" s="7" t="n">
        <v>1200</v>
      </c>
      <c r="Q1136" s="93" t="n">
        <f aca="false">P1136/100</f>
        <v>12</v>
      </c>
      <c r="R1136" s="7" t="n">
        <v>19</v>
      </c>
      <c r="S1136" s="7" t="n">
        <v>0</v>
      </c>
      <c r="T1136" s="7" t="n">
        <v>0</v>
      </c>
      <c r="U1136" s="7" t="n">
        <v>0</v>
      </c>
      <c r="V1136" s="7" t="n">
        <v>0</v>
      </c>
      <c r="W1136" s="7" t="n">
        <v>0</v>
      </c>
      <c r="X1136" s="7" t="n">
        <v>1</v>
      </c>
      <c r="Y1136" s="7" t="s">
        <v>834</v>
      </c>
      <c r="Z1136" s="7" t="s">
        <v>835</v>
      </c>
      <c r="AA1136" s="7" t="s">
        <v>836</v>
      </c>
      <c r="AB1136" s="7" t="s">
        <v>837</v>
      </c>
      <c r="AC1136" s="7" t="n">
        <v>0</v>
      </c>
      <c r="AD1136" s="7" t="s">
        <v>838</v>
      </c>
      <c r="AE1136" s="7" t="s">
        <v>836</v>
      </c>
    </row>
    <row r="1137" customFormat="false" ht="12.8" hidden="false" customHeight="false" outlineLevel="0" collapsed="false">
      <c r="L1137" s="7" t="n">
        <v>1359</v>
      </c>
      <c r="M1137" s="7" t="s">
        <v>1213</v>
      </c>
      <c r="N1137" s="7" t="s">
        <v>832</v>
      </c>
      <c r="O1137" s="7" t="s">
        <v>862</v>
      </c>
      <c r="P1137" s="7" t="n">
        <v>360</v>
      </c>
      <c r="Q1137" s="93" t="n">
        <f aca="false">P1137/100</f>
        <v>3.6</v>
      </c>
      <c r="R1137" s="7" t="n">
        <v>19</v>
      </c>
      <c r="S1137" s="7" t="n">
        <v>0</v>
      </c>
      <c r="T1137" s="7" t="n">
        <v>0</v>
      </c>
      <c r="U1137" s="7" t="n">
        <v>0</v>
      </c>
      <c r="V1137" s="7" t="n">
        <v>0</v>
      </c>
      <c r="W1137" s="7" t="n">
        <v>0</v>
      </c>
      <c r="X1137" s="7" t="n">
        <v>1</v>
      </c>
      <c r="Y1137" s="7" t="s">
        <v>834</v>
      </c>
      <c r="Z1137" s="7" t="s">
        <v>835</v>
      </c>
      <c r="AA1137" s="7" t="s">
        <v>836</v>
      </c>
      <c r="AB1137" s="7" t="s">
        <v>837</v>
      </c>
      <c r="AC1137" s="7" t="n">
        <v>0</v>
      </c>
      <c r="AD1137" s="7" t="s">
        <v>838</v>
      </c>
      <c r="AE1137" s="7" t="s">
        <v>836</v>
      </c>
    </row>
    <row r="1138" customFormat="false" ht="12.8" hidden="false" customHeight="false" outlineLevel="0" collapsed="false">
      <c r="L1138" s="7" t="n">
        <v>1360</v>
      </c>
      <c r="M1138" s="7" t="s">
        <v>1214</v>
      </c>
      <c r="N1138" s="7" t="s">
        <v>832</v>
      </c>
      <c r="O1138" s="7" t="s">
        <v>833</v>
      </c>
      <c r="P1138" s="7" t="n">
        <v>450</v>
      </c>
      <c r="Q1138" s="93" t="n">
        <f aca="false">P1138/100</f>
        <v>4.5</v>
      </c>
      <c r="R1138" s="7" t="n">
        <v>31</v>
      </c>
      <c r="S1138" s="7" t="n">
        <v>0</v>
      </c>
      <c r="T1138" s="7" t="n">
        <v>0</v>
      </c>
      <c r="U1138" s="7" t="n">
        <v>0</v>
      </c>
      <c r="V1138" s="7" t="n">
        <v>0</v>
      </c>
      <c r="W1138" s="7" t="n">
        <v>0</v>
      </c>
      <c r="X1138" s="7" t="n">
        <v>1</v>
      </c>
      <c r="Y1138" s="7" t="s">
        <v>834</v>
      </c>
      <c r="Z1138" s="7" t="s">
        <v>835</v>
      </c>
      <c r="AA1138" s="7" t="s">
        <v>836</v>
      </c>
      <c r="AB1138" s="7" t="s">
        <v>837</v>
      </c>
      <c r="AC1138" s="7" t="n">
        <v>0</v>
      </c>
      <c r="AD1138" s="7" t="s">
        <v>838</v>
      </c>
      <c r="AE1138" s="7" t="s">
        <v>836</v>
      </c>
    </row>
    <row r="1139" customFormat="false" ht="12.8" hidden="false" customHeight="false" outlineLevel="0" collapsed="false">
      <c r="L1139" s="7" t="n">
        <v>1361</v>
      </c>
      <c r="M1139" s="7" t="s">
        <v>1215</v>
      </c>
      <c r="N1139" s="7" t="s">
        <v>832</v>
      </c>
      <c r="O1139" s="7" t="s">
        <v>833</v>
      </c>
      <c r="P1139" s="7" t="n">
        <v>550</v>
      </c>
      <c r="Q1139" s="93" t="n">
        <f aca="false">P1139/100</f>
        <v>5.5</v>
      </c>
      <c r="R1139" s="7" t="n">
        <v>31</v>
      </c>
      <c r="S1139" s="7" t="n">
        <v>0</v>
      </c>
      <c r="T1139" s="7" t="n">
        <v>0</v>
      </c>
      <c r="U1139" s="7" t="n">
        <v>0</v>
      </c>
      <c r="V1139" s="7" t="n">
        <v>0</v>
      </c>
      <c r="W1139" s="7" t="n">
        <v>0</v>
      </c>
      <c r="X1139" s="7" t="n">
        <v>3</v>
      </c>
      <c r="Y1139" s="7" t="s">
        <v>834</v>
      </c>
      <c r="Z1139" s="7" t="s">
        <v>835</v>
      </c>
      <c r="AA1139" s="7" t="s">
        <v>836</v>
      </c>
      <c r="AB1139" s="7" t="s">
        <v>837</v>
      </c>
      <c r="AC1139" s="7" t="n">
        <v>0</v>
      </c>
      <c r="AD1139" s="7" t="s">
        <v>838</v>
      </c>
      <c r="AE1139" s="7" t="s">
        <v>836</v>
      </c>
    </row>
    <row r="1140" customFormat="false" ht="12.8" hidden="false" customHeight="false" outlineLevel="0" collapsed="false">
      <c r="L1140" s="7" t="n">
        <v>1362</v>
      </c>
      <c r="M1140" s="7" t="s">
        <v>1216</v>
      </c>
      <c r="N1140" s="7" t="s">
        <v>832</v>
      </c>
      <c r="O1140" s="7" t="s">
        <v>833</v>
      </c>
      <c r="P1140" s="7" t="n">
        <v>590</v>
      </c>
      <c r="Q1140" s="93" t="n">
        <f aca="false">P1140/100</f>
        <v>5.9</v>
      </c>
      <c r="R1140" s="7" t="n">
        <v>31</v>
      </c>
      <c r="S1140" s="7" t="n">
        <v>0</v>
      </c>
      <c r="T1140" s="7" t="n">
        <v>0</v>
      </c>
      <c r="U1140" s="7" t="n">
        <v>0</v>
      </c>
      <c r="V1140" s="7" t="n">
        <v>0</v>
      </c>
      <c r="W1140" s="7" t="n">
        <v>0</v>
      </c>
      <c r="X1140" s="7" t="n">
        <v>1</v>
      </c>
      <c r="Y1140" s="7" t="s">
        <v>834</v>
      </c>
      <c r="Z1140" s="7" t="s">
        <v>835</v>
      </c>
      <c r="AA1140" s="7" t="s">
        <v>836</v>
      </c>
      <c r="AB1140" s="7" t="s">
        <v>837</v>
      </c>
      <c r="AC1140" s="7" t="n">
        <v>0</v>
      </c>
      <c r="AD1140" s="7" t="s">
        <v>838</v>
      </c>
      <c r="AE1140" s="7" t="s">
        <v>836</v>
      </c>
    </row>
    <row r="1141" customFormat="false" ht="12.8" hidden="false" customHeight="false" outlineLevel="0" collapsed="false">
      <c r="L1141" s="7" t="n">
        <v>1363</v>
      </c>
      <c r="M1141" s="7" t="s">
        <v>1217</v>
      </c>
      <c r="N1141" s="7" t="s">
        <v>832</v>
      </c>
      <c r="O1141" s="7" t="s">
        <v>833</v>
      </c>
      <c r="P1141" s="7" t="n">
        <v>700</v>
      </c>
      <c r="Q1141" s="93" t="n">
        <f aca="false">P1141/100</f>
        <v>7</v>
      </c>
      <c r="R1141" s="7" t="n">
        <v>31</v>
      </c>
      <c r="S1141" s="7" t="n">
        <v>0</v>
      </c>
      <c r="T1141" s="7" t="n">
        <v>0</v>
      </c>
      <c r="U1141" s="7" t="n">
        <v>0</v>
      </c>
      <c r="V1141" s="7" t="n">
        <v>0</v>
      </c>
      <c r="W1141" s="7" t="n">
        <v>0</v>
      </c>
      <c r="X1141" s="7" t="n">
        <v>1</v>
      </c>
      <c r="Y1141" s="7" t="s">
        <v>834</v>
      </c>
      <c r="Z1141" s="7" t="s">
        <v>835</v>
      </c>
      <c r="AA1141" s="7" t="s">
        <v>836</v>
      </c>
      <c r="AB1141" s="7" t="s">
        <v>837</v>
      </c>
      <c r="AC1141" s="7" t="n">
        <v>0</v>
      </c>
      <c r="AD1141" s="7" t="s">
        <v>838</v>
      </c>
      <c r="AE1141" s="7" t="s">
        <v>836</v>
      </c>
    </row>
    <row r="1142" customFormat="false" ht="12.8" hidden="false" customHeight="false" outlineLevel="0" collapsed="false">
      <c r="L1142" s="7" t="n">
        <v>1364</v>
      </c>
      <c r="M1142" s="7" t="s">
        <v>1218</v>
      </c>
      <c r="N1142" s="7" t="s">
        <v>832</v>
      </c>
      <c r="O1142" s="7" t="s">
        <v>862</v>
      </c>
      <c r="P1142" s="7" t="n">
        <v>2000</v>
      </c>
      <c r="Q1142" s="93" t="n">
        <f aca="false">P1142/100</f>
        <v>20</v>
      </c>
      <c r="R1142" s="7" t="n">
        <v>31</v>
      </c>
      <c r="S1142" s="7" t="n">
        <v>0</v>
      </c>
      <c r="T1142" s="7" t="n">
        <v>0</v>
      </c>
      <c r="U1142" s="7" t="n">
        <v>0</v>
      </c>
      <c r="V1142" s="7" t="n">
        <v>0</v>
      </c>
      <c r="W1142" s="7" t="n">
        <v>0</v>
      </c>
      <c r="X1142" s="7" t="n">
        <v>1</v>
      </c>
      <c r="Y1142" s="7" t="s">
        <v>834</v>
      </c>
      <c r="Z1142" s="7" t="s">
        <v>835</v>
      </c>
      <c r="AA1142" s="7" t="s">
        <v>836</v>
      </c>
      <c r="AB1142" s="7" t="s">
        <v>837</v>
      </c>
      <c r="AC1142" s="7" t="n">
        <v>0</v>
      </c>
      <c r="AD1142" s="7" t="s">
        <v>838</v>
      </c>
      <c r="AE1142" s="7" t="s">
        <v>836</v>
      </c>
    </row>
    <row r="1143" customFormat="false" ht="12.8" hidden="false" customHeight="false" outlineLevel="0" collapsed="false">
      <c r="L1143" s="7" t="n">
        <v>1365</v>
      </c>
      <c r="M1143" s="7" t="s">
        <v>1219</v>
      </c>
      <c r="N1143" s="7" t="s">
        <v>832</v>
      </c>
      <c r="O1143" s="7" t="s">
        <v>862</v>
      </c>
      <c r="P1143" s="7" t="n">
        <v>2100</v>
      </c>
      <c r="Q1143" s="93" t="n">
        <f aca="false">P1143/100</f>
        <v>21</v>
      </c>
      <c r="R1143" s="7" t="n">
        <v>31</v>
      </c>
      <c r="S1143" s="7" t="n">
        <v>0</v>
      </c>
      <c r="T1143" s="7" t="n">
        <v>0</v>
      </c>
      <c r="U1143" s="7" t="n">
        <v>0</v>
      </c>
      <c r="V1143" s="7" t="n">
        <v>0</v>
      </c>
      <c r="W1143" s="7" t="n">
        <v>0</v>
      </c>
      <c r="X1143" s="7" t="n">
        <v>1</v>
      </c>
      <c r="Y1143" s="7" t="s">
        <v>834</v>
      </c>
      <c r="Z1143" s="7" t="s">
        <v>835</v>
      </c>
      <c r="AA1143" s="7" t="s">
        <v>836</v>
      </c>
      <c r="AB1143" s="7" t="s">
        <v>837</v>
      </c>
      <c r="AC1143" s="7" t="n">
        <v>0</v>
      </c>
      <c r="AD1143" s="7" t="s">
        <v>838</v>
      </c>
      <c r="AE1143" s="7" t="s">
        <v>836</v>
      </c>
    </row>
    <row r="1144" customFormat="false" ht="12.8" hidden="false" customHeight="false" outlineLevel="0" collapsed="false">
      <c r="L1144" s="7" t="n">
        <v>1366</v>
      </c>
      <c r="M1144" s="7" t="s">
        <v>1220</v>
      </c>
      <c r="N1144" s="7" t="s">
        <v>832</v>
      </c>
      <c r="O1144" s="7" t="s">
        <v>862</v>
      </c>
      <c r="P1144" s="7" t="n">
        <v>2000</v>
      </c>
      <c r="Q1144" s="93" t="n">
        <f aca="false">P1144/100</f>
        <v>20</v>
      </c>
      <c r="R1144" s="7" t="n">
        <v>31</v>
      </c>
      <c r="S1144" s="7" t="n">
        <v>0</v>
      </c>
      <c r="T1144" s="7" t="n">
        <v>0</v>
      </c>
      <c r="U1144" s="7" t="n">
        <v>0</v>
      </c>
      <c r="V1144" s="7" t="n">
        <v>0</v>
      </c>
      <c r="W1144" s="7" t="n">
        <v>0</v>
      </c>
      <c r="X1144" s="7" t="n">
        <v>1</v>
      </c>
      <c r="Y1144" s="7" t="s">
        <v>834</v>
      </c>
      <c r="Z1144" s="7" t="s">
        <v>835</v>
      </c>
      <c r="AA1144" s="7" t="s">
        <v>836</v>
      </c>
      <c r="AB1144" s="7" t="s">
        <v>837</v>
      </c>
      <c r="AC1144" s="7" t="n">
        <v>0</v>
      </c>
      <c r="AD1144" s="7" t="s">
        <v>838</v>
      </c>
      <c r="AE1144" s="7" t="s">
        <v>836</v>
      </c>
    </row>
    <row r="1145" customFormat="false" ht="12.8" hidden="false" customHeight="false" outlineLevel="0" collapsed="false">
      <c r="L1145" s="7" t="n">
        <v>1367</v>
      </c>
      <c r="M1145" s="7" t="s">
        <v>1221</v>
      </c>
      <c r="N1145" s="7" t="s">
        <v>832</v>
      </c>
      <c r="O1145" s="7" t="s">
        <v>862</v>
      </c>
      <c r="P1145" s="7" t="n">
        <v>2300</v>
      </c>
      <c r="Q1145" s="93" t="n">
        <f aca="false">P1145/100</f>
        <v>23</v>
      </c>
      <c r="R1145" s="7" t="n">
        <v>31</v>
      </c>
      <c r="S1145" s="7" t="n">
        <v>0</v>
      </c>
      <c r="T1145" s="7" t="n">
        <v>0</v>
      </c>
      <c r="U1145" s="7" t="n">
        <v>0</v>
      </c>
      <c r="V1145" s="7" t="n">
        <v>0</v>
      </c>
      <c r="W1145" s="7" t="n">
        <v>0</v>
      </c>
      <c r="X1145" s="7" t="n">
        <v>1</v>
      </c>
      <c r="Y1145" s="7" t="s">
        <v>834</v>
      </c>
      <c r="Z1145" s="7" t="s">
        <v>835</v>
      </c>
      <c r="AA1145" s="7" t="s">
        <v>836</v>
      </c>
      <c r="AB1145" s="7" t="s">
        <v>837</v>
      </c>
      <c r="AC1145" s="7" t="n">
        <v>0</v>
      </c>
      <c r="AD1145" s="7" t="s">
        <v>838</v>
      </c>
      <c r="AE1145" s="7" t="s">
        <v>836</v>
      </c>
    </row>
    <row r="1146" customFormat="false" ht="12.8" hidden="false" customHeight="false" outlineLevel="0" collapsed="false">
      <c r="L1146" s="7" t="n">
        <v>1368</v>
      </c>
      <c r="M1146" s="7" t="s">
        <v>1222</v>
      </c>
      <c r="N1146" s="7" t="s">
        <v>832</v>
      </c>
      <c r="O1146" s="7" t="s">
        <v>862</v>
      </c>
      <c r="P1146" s="7" t="n">
        <v>2200</v>
      </c>
      <c r="Q1146" s="93" t="n">
        <f aca="false">P1146/100</f>
        <v>22</v>
      </c>
      <c r="R1146" s="7" t="n">
        <v>31</v>
      </c>
      <c r="S1146" s="7" t="n">
        <v>0</v>
      </c>
      <c r="T1146" s="7" t="n">
        <v>0</v>
      </c>
      <c r="U1146" s="7" t="n">
        <v>0</v>
      </c>
      <c r="V1146" s="7" t="n">
        <v>0</v>
      </c>
      <c r="W1146" s="7" t="n">
        <v>0</v>
      </c>
      <c r="X1146" s="7" t="n">
        <v>3</v>
      </c>
      <c r="Y1146" s="7" t="s">
        <v>834</v>
      </c>
      <c r="Z1146" s="7" t="s">
        <v>835</v>
      </c>
      <c r="AA1146" s="7" t="s">
        <v>836</v>
      </c>
      <c r="AB1146" s="7" t="s">
        <v>837</v>
      </c>
      <c r="AC1146" s="7" t="n">
        <v>0</v>
      </c>
      <c r="AD1146" s="7" t="s">
        <v>838</v>
      </c>
      <c r="AE1146" s="7" t="s">
        <v>836</v>
      </c>
    </row>
    <row r="1147" customFormat="false" ht="12.8" hidden="false" customHeight="false" outlineLevel="0" collapsed="false">
      <c r="L1147" s="7" t="n">
        <v>1369</v>
      </c>
      <c r="M1147" s="7" t="s">
        <v>1223</v>
      </c>
      <c r="N1147" s="7" t="s">
        <v>832</v>
      </c>
      <c r="O1147" s="7" t="s">
        <v>862</v>
      </c>
      <c r="P1147" s="7" t="n">
        <v>2200</v>
      </c>
      <c r="Q1147" s="93" t="n">
        <f aca="false">P1147/100</f>
        <v>22</v>
      </c>
      <c r="R1147" s="7" t="n">
        <v>31</v>
      </c>
      <c r="S1147" s="7" t="n">
        <v>0</v>
      </c>
      <c r="T1147" s="7" t="n">
        <v>0</v>
      </c>
      <c r="U1147" s="7" t="n">
        <v>0</v>
      </c>
      <c r="V1147" s="7" t="n">
        <v>0</v>
      </c>
      <c r="W1147" s="7" t="n">
        <v>0</v>
      </c>
      <c r="X1147" s="7" t="n">
        <v>3</v>
      </c>
      <c r="Y1147" s="7" t="s">
        <v>834</v>
      </c>
      <c r="Z1147" s="7" t="s">
        <v>835</v>
      </c>
      <c r="AA1147" s="7" t="s">
        <v>836</v>
      </c>
      <c r="AB1147" s="7" t="s">
        <v>837</v>
      </c>
      <c r="AC1147" s="7" t="n">
        <v>0</v>
      </c>
      <c r="AD1147" s="7" t="s">
        <v>838</v>
      </c>
      <c r="AE1147" s="7" t="s">
        <v>836</v>
      </c>
    </row>
    <row r="1148" customFormat="false" ht="12.8" hidden="false" customHeight="false" outlineLevel="0" collapsed="false">
      <c r="L1148" s="7" t="n">
        <v>1370</v>
      </c>
      <c r="M1148" s="7" t="s">
        <v>1224</v>
      </c>
      <c r="N1148" s="7" t="s">
        <v>832</v>
      </c>
      <c r="O1148" s="7" t="s">
        <v>833</v>
      </c>
      <c r="P1148" s="7" t="n">
        <v>1200</v>
      </c>
      <c r="Q1148" s="93" t="n">
        <f aca="false">P1148/100</f>
        <v>12</v>
      </c>
      <c r="R1148" s="7" t="n">
        <v>17</v>
      </c>
      <c r="S1148" s="7" t="n">
        <v>0</v>
      </c>
      <c r="T1148" s="7" t="n">
        <v>0</v>
      </c>
      <c r="U1148" s="7" t="n">
        <v>0</v>
      </c>
      <c r="V1148" s="7" t="n">
        <v>0</v>
      </c>
      <c r="W1148" s="7" t="n">
        <v>0</v>
      </c>
      <c r="X1148" s="7" t="n">
        <v>1</v>
      </c>
      <c r="Y1148" s="7" t="s">
        <v>834</v>
      </c>
      <c r="Z1148" s="7" t="s">
        <v>835</v>
      </c>
      <c r="AA1148" s="7" t="s">
        <v>836</v>
      </c>
      <c r="AB1148" s="7" t="s">
        <v>837</v>
      </c>
      <c r="AC1148" s="7" t="n">
        <v>0</v>
      </c>
      <c r="AD1148" s="7" t="s">
        <v>838</v>
      </c>
      <c r="AE1148" s="7" t="s">
        <v>836</v>
      </c>
    </row>
    <row r="1149" customFormat="false" ht="12.8" hidden="false" customHeight="false" outlineLevel="0" collapsed="false">
      <c r="L1149" s="7" t="n">
        <v>1371</v>
      </c>
      <c r="M1149" s="7" t="s">
        <v>1225</v>
      </c>
      <c r="N1149" s="7" t="s">
        <v>832</v>
      </c>
      <c r="O1149" s="7" t="s">
        <v>833</v>
      </c>
      <c r="P1149" s="7" t="n">
        <v>1200</v>
      </c>
      <c r="Q1149" s="93" t="n">
        <f aca="false">P1149/100</f>
        <v>12</v>
      </c>
      <c r="R1149" s="7" t="n">
        <v>17</v>
      </c>
      <c r="S1149" s="7" t="n">
        <v>0</v>
      </c>
      <c r="T1149" s="7" t="n">
        <v>0</v>
      </c>
      <c r="U1149" s="7" t="n">
        <v>0</v>
      </c>
      <c r="V1149" s="7" t="n">
        <v>0</v>
      </c>
      <c r="W1149" s="7" t="n">
        <v>0</v>
      </c>
      <c r="X1149" s="7" t="n">
        <v>1</v>
      </c>
      <c r="Y1149" s="7" t="s">
        <v>834</v>
      </c>
      <c r="Z1149" s="7" t="s">
        <v>835</v>
      </c>
      <c r="AA1149" s="7" t="s">
        <v>836</v>
      </c>
      <c r="AB1149" s="7" t="s">
        <v>837</v>
      </c>
      <c r="AC1149" s="7" t="n">
        <v>0</v>
      </c>
      <c r="AD1149" s="7" t="s">
        <v>838</v>
      </c>
      <c r="AE1149" s="7" t="s">
        <v>836</v>
      </c>
    </row>
    <row r="1150" customFormat="false" ht="12.8" hidden="false" customHeight="false" outlineLevel="0" collapsed="false">
      <c r="L1150" s="7" t="n">
        <v>1372</v>
      </c>
      <c r="M1150" s="7" t="s">
        <v>1226</v>
      </c>
      <c r="N1150" s="7" t="s">
        <v>832</v>
      </c>
      <c r="O1150" s="7" t="s">
        <v>833</v>
      </c>
      <c r="P1150" s="7" t="n">
        <v>1200</v>
      </c>
      <c r="Q1150" s="93" t="n">
        <f aca="false">P1150/100</f>
        <v>12</v>
      </c>
      <c r="R1150" s="7" t="n">
        <v>17</v>
      </c>
      <c r="S1150" s="7" t="n">
        <v>0</v>
      </c>
      <c r="T1150" s="7" t="n">
        <v>0</v>
      </c>
      <c r="U1150" s="7" t="n">
        <v>0</v>
      </c>
      <c r="V1150" s="7" t="n">
        <v>0</v>
      </c>
      <c r="W1150" s="7" t="n">
        <v>0</v>
      </c>
      <c r="X1150" s="7" t="n">
        <v>1</v>
      </c>
      <c r="Y1150" s="7" t="s">
        <v>834</v>
      </c>
      <c r="Z1150" s="7" t="s">
        <v>835</v>
      </c>
      <c r="AA1150" s="7" t="s">
        <v>836</v>
      </c>
      <c r="AB1150" s="7" t="s">
        <v>837</v>
      </c>
      <c r="AC1150" s="7" t="n">
        <v>0</v>
      </c>
      <c r="AD1150" s="7" t="s">
        <v>838</v>
      </c>
      <c r="AE1150" s="7" t="s">
        <v>836</v>
      </c>
    </row>
    <row r="1151" customFormat="false" ht="12.8" hidden="false" customHeight="false" outlineLevel="0" collapsed="false">
      <c r="L1151" s="7" t="n">
        <v>1373</v>
      </c>
      <c r="M1151" s="7" t="s">
        <v>1227</v>
      </c>
      <c r="N1151" s="7" t="s">
        <v>832</v>
      </c>
      <c r="O1151" s="7" t="s">
        <v>833</v>
      </c>
      <c r="P1151" s="7" t="n">
        <v>1200</v>
      </c>
      <c r="Q1151" s="93" t="n">
        <f aca="false">P1151/100</f>
        <v>12</v>
      </c>
      <c r="R1151" s="7" t="n">
        <v>17</v>
      </c>
      <c r="S1151" s="7" t="n">
        <v>0</v>
      </c>
      <c r="T1151" s="7" t="n">
        <v>0</v>
      </c>
      <c r="U1151" s="7" t="n">
        <v>0</v>
      </c>
      <c r="V1151" s="7" t="n">
        <v>0</v>
      </c>
      <c r="W1151" s="7" t="n">
        <v>0</v>
      </c>
      <c r="X1151" s="7" t="n">
        <v>1</v>
      </c>
      <c r="Y1151" s="7" t="s">
        <v>834</v>
      </c>
      <c r="Z1151" s="7" t="s">
        <v>835</v>
      </c>
      <c r="AA1151" s="7" t="s">
        <v>836</v>
      </c>
      <c r="AB1151" s="7" t="s">
        <v>837</v>
      </c>
      <c r="AC1151" s="7" t="n">
        <v>0</v>
      </c>
      <c r="AD1151" s="7" t="s">
        <v>838</v>
      </c>
      <c r="AE1151" s="7" t="s">
        <v>836</v>
      </c>
    </row>
    <row r="1152" customFormat="false" ht="12.8" hidden="false" customHeight="false" outlineLevel="0" collapsed="false">
      <c r="L1152" s="7" t="n">
        <v>1374</v>
      </c>
      <c r="M1152" s="7" t="s">
        <v>1228</v>
      </c>
      <c r="N1152" s="7" t="s">
        <v>832</v>
      </c>
      <c r="O1152" s="7" t="s">
        <v>833</v>
      </c>
      <c r="P1152" s="7" t="n">
        <v>1200</v>
      </c>
      <c r="Q1152" s="93" t="n">
        <f aca="false">P1152/100</f>
        <v>12</v>
      </c>
      <c r="R1152" s="7" t="n">
        <v>17</v>
      </c>
      <c r="S1152" s="7" t="n">
        <v>0</v>
      </c>
      <c r="T1152" s="7" t="n">
        <v>0</v>
      </c>
      <c r="U1152" s="7" t="n">
        <v>0</v>
      </c>
      <c r="V1152" s="7" t="n">
        <v>0</v>
      </c>
      <c r="W1152" s="7" t="n">
        <v>0</v>
      </c>
      <c r="X1152" s="7" t="n">
        <v>1</v>
      </c>
      <c r="Y1152" s="7" t="s">
        <v>834</v>
      </c>
      <c r="Z1152" s="7" t="s">
        <v>835</v>
      </c>
      <c r="AA1152" s="7" t="s">
        <v>836</v>
      </c>
      <c r="AB1152" s="7" t="s">
        <v>837</v>
      </c>
      <c r="AC1152" s="7" t="n">
        <v>0</v>
      </c>
      <c r="AD1152" s="7" t="s">
        <v>838</v>
      </c>
      <c r="AE1152" s="7" t="s">
        <v>836</v>
      </c>
    </row>
    <row r="1153" customFormat="false" ht="12.8" hidden="false" customHeight="false" outlineLevel="0" collapsed="false">
      <c r="L1153" s="7" t="n">
        <v>1375</v>
      </c>
      <c r="M1153" s="7" t="s">
        <v>1229</v>
      </c>
      <c r="N1153" s="7" t="s">
        <v>832</v>
      </c>
      <c r="O1153" s="7" t="s">
        <v>833</v>
      </c>
      <c r="P1153" s="7" t="n">
        <v>1200</v>
      </c>
      <c r="Q1153" s="93" t="n">
        <f aca="false">P1153/100</f>
        <v>12</v>
      </c>
      <c r="R1153" s="7" t="n">
        <v>17</v>
      </c>
      <c r="S1153" s="7" t="n">
        <v>0</v>
      </c>
      <c r="T1153" s="7" t="n">
        <v>0</v>
      </c>
      <c r="U1153" s="7" t="n">
        <v>0</v>
      </c>
      <c r="V1153" s="7" t="n">
        <v>0</v>
      </c>
      <c r="W1153" s="7" t="n">
        <v>0</v>
      </c>
      <c r="X1153" s="7" t="n">
        <v>1</v>
      </c>
      <c r="Y1153" s="7" t="s">
        <v>834</v>
      </c>
      <c r="Z1153" s="7" t="s">
        <v>835</v>
      </c>
      <c r="AA1153" s="7" t="s">
        <v>836</v>
      </c>
      <c r="AB1153" s="7" t="s">
        <v>837</v>
      </c>
      <c r="AC1153" s="7" t="n">
        <v>0</v>
      </c>
      <c r="AD1153" s="7" t="s">
        <v>838</v>
      </c>
      <c r="AE1153" s="7" t="s">
        <v>836</v>
      </c>
    </row>
    <row r="1154" customFormat="false" ht="12.8" hidden="false" customHeight="false" outlineLevel="0" collapsed="false">
      <c r="L1154" s="7" t="n">
        <v>1376</v>
      </c>
      <c r="M1154" s="7" t="s">
        <v>1230</v>
      </c>
      <c r="N1154" s="7" t="s">
        <v>832</v>
      </c>
      <c r="O1154" s="7" t="s">
        <v>833</v>
      </c>
      <c r="P1154" s="7" t="n">
        <v>1200</v>
      </c>
      <c r="Q1154" s="93" t="n">
        <f aca="false">P1154/100</f>
        <v>12</v>
      </c>
      <c r="R1154" s="7" t="n">
        <v>17</v>
      </c>
      <c r="S1154" s="7" t="n">
        <v>0</v>
      </c>
      <c r="T1154" s="7" t="n">
        <v>0</v>
      </c>
      <c r="U1154" s="7" t="n">
        <v>0</v>
      </c>
      <c r="V1154" s="7" t="n">
        <v>0</v>
      </c>
      <c r="W1154" s="7" t="n">
        <v>0</v>
      </c>
      <c r="X1154" s="7" t="n">
        <v>1</v>
      </c>
      <c r="Y1154" s="7" t="s">
        <v>834</v>
      </c>
      <c r="Z1154" s="7" t="s">
        <v>835</v>
      </c>
      <c r="AA1154" s="7" t="s">
        <v>836</v>
      </c>
      <c r="AB1154" s="7" t="s">
        <v>837</v>
      </c>
      <c r="AC1154" s="7" t="n">
        <v>0</v>
      </c>
      <c r="AD1154" s="7" t="s">
        <v>838</v>
      </c>
      <c r="AE1154" s="7" t="s">
        <v>836</v>
      </c>
    </row>
    <row r="1155" customFormat="false" ht="12.8" hidden="false" customHeight="false" outlineLevel="0" collapsed="false">
      <c r="L1155" s="7" t="n">
        <v>1377</v>
      </c>
      <c r="M1155" s="7" t="s">
        <v>1231</v>
      </c>
      <c r="N1155" s="7" t="s">
        <v>832</v>
      </c>
      <c r="O1155" s="7" t="s">
        <v>833</v>
      </c>
      <c r="P1155" s="7" t="n">
        <v>1200</v>
      </c>
      <c r="Q1155" s="93" t="n">
        <f aca="false">P1155/100</f>
        <v>12</v>
      </c>
      <c r="R1155" s="7" t="n">
        <v>17</v>
      </c>
      <c r="S1155" s="7" t="n">
        <v>0</v>
      </c>
      <c r="T1155" s="7" t="n">
        <v>0</v>
      </c>
      <c r="U1155" s="7" t="n">
        <v>0</v>
      </c>
      <c r="V1155" s="7" t="n">
        <v>0</v>
      </c>
      <c r="W1155" s="7" t="n">
        <v>0</v>
      </c>
      <c r="X1155" s="7" t="n">
        <v>1</v>
      </c>
      <c r="Y1155" s="7" t="s">
        <v>834</v>
      </c>
      <c r="Z1155" s="7" t="s">
        <v>835</v>
      </c>
      <c r="AA1155" s="7" t="s">
        <v>836</v>
      </c>
      <c r="AB1155" s="7" t="s">
        <v>837</v>
      </c>
      <c r="AC1155" s="7" t="n">
        <v>0</v>
      </c>
      <c r="AD1155" s="7" t="s">
        <v>838</v>
      </c>
      <c r="AE1155" s="7" t="s">
        <v>836</v>
      </c>
    </row>
    <row r="1156" customFormat="false" ht="12.8" hidden="false" customHeight="false" outlineLevel="0" collapsed="false">
      <c r="L1156" s="7" t="n">
        <v>1378</v>
      </c>
      <c r="M1156" s="7" t="s">
        <v>1232</v>
      </c>
      <c r="N1156" s="7" t="s">
        <v>832</v>
      </c>
      <c r="O1156" s="7" t="s">
        <v>833</v>
      </c>
      <c r="P1156" s="7" t="n">
        <v>1500</v>
      </c>
      <c r="Q1156" s="93" t="n">
        <f aca="false">P1156/100</f>
        <v>15</v>
      </c>
      <c r="R1156" s="7" t="n">
        <v>17</v>
      </c>
      <c r="S1156" s="7" t="n">
        <v>0</v>
      </c>
      <c r="T1156" s="7" t="n">
        <v>0</v>
      </c>
      <c r="U1156" s="7" t="n">
        <v>0</v>
      </c>
      <c r="V1156" s="7" t="n">
        <v>0</v>
      </c>
      <c r="W1156" s="7" t="n">
        <v>0</v>
      </c>
      <c r="X1156" s="7" t="n">
        <v>1</v>
      </c>
      <c r="Y1156" s="7" t="s">
        <v>834</v>
      </c>
      <c r="Z1156" s="7" t="s">
        <v>835</v>
      </c>
      <c r="AA1156" s="7" t="s">
        <v>836</v>
      </c>
      <c r="AB1156" s="7" t="s">
        <v>837</v>
      </c>
      <c r="AC1156" s="7" t="n">
        <v>0</v>
      </c>
      <c r="AD1156" s="7" t="s">
        <v>838</v>
      </c>
      <c r="AE1156" s="7" t="s">
        <v>836</v>
      </c>
    </row>
    <row r="1157" customFormat="false" ht="12.8" hidden="false" customHeight="false" outlineLevel="0" collapsed="false">
      <c r="L1157" s="7" t="n">
        <v>1379</v>
      </c>
      <c r="M1157" s="7" t="s">
        <v>1233</v>
      </c>
      <c r="N1157" s="7" t="s">
        <v>832</v>
      </c>
      <c r="O1157" s="7" t="s">
        <v>833</v>
      </c>
      <c r="P1157" s="7" t="n">
        <v>1500</v>
      </c>
      <c r="Q1157" s="93" t="n">
        <f aca="false">P1157/100</f>
        <v>15</v>
      </c>
      <c r="R1157" s="7" t="n">
        <v>17</v>
      </c>
      <c r="S1157" s="7" t="n">
        <v>0</v>
      </c>
      <c r="T1157" s="7" t="n">
        <v>0</v>
      </c>
      <c r="U1157" s="7" t="n">
        <v>0</v>
      </c>
      <c r="V1157" s="7" t="n">
        <v>0</v>
      </c>
      <c r="W1157" s="7" t="n">
        <v>0</v>
      </c>
      <c r="X1157" s="7" t="n">
        <v>1</v>
      </c>
      <c r="Y1157" s="7" t="s">
        <v>834</v>
      </c>
      <c r="Z1157" s="7" t="s">
        <v>835</v>
      </c>
      <c r="AA1157" s="7" t="s">
        <v>836</v>
      </c>
      <c r="AB1157" s="7" t="s">
        <v>837</v>
      </c>
      <c r="AC1157" s="7" t="n">
        <v>0</v>
      </c>
      <c r="AD1157" s="7" t="s">
        <v>838</v>
      </c>
      <c r="AE1157" s="7" t="s">
        <v>836</v>
      </c>
    </row>
    <row r="1158" customFormat="false" ht="12.8" hidden="false" customHeight="false" outlineLevel="0" collapsed="false">
      <c r="L1158" s="7" t="n">
        <v>1380</v>
      </c>
      <c r="M1158" s="7" t="s">
        <v>1234</v>
      </c>
      <c r="N1158" s="7" t="s">
        <v>832</v>
      </c>
      <c r="O1158" s="7" t="s">
        <v>833</v>
      </c>
      <c r="P1158" s="7" t="n">
        <v>1600</v>
      </c>
      <c r="Q1158" s="93" t="n">
        <f aca="false">P1158/100</f>
        <v>16</v>
      </c>
      <c r="R1158" s="7" t="n">
        <v>17</v>
      </c>
      <c r="S1158" s="7" t="n">
        <v>0</v>
      </c>
      <c r="T1158" s="7" t="n">
        <v>0</v>
      </c>
      <c r="U1158" s="7" t="n">
        <v>0</v>
      </c>
      <c r="V1158" s="7" t="n">
        <v>0</v>
      </c>
      <c r="W1158" s="7" t="n">
        <v>0</v>
      </c>
      <c r="X1158" s="7" t="n">
        <v>1</v>
      </c>
      <c r="Y1158" s="7" t="s">
        <v>834</v>
      </c>
      <c r="Z1158" s="7" t="s">
        <v>835</v>
      </c>
      <c r="AA1158" s="7" t="s">
        <v>836</v>
      </c>
      <c r="AB1158" s="7" t="s">
        <v>837</v>
      </c>
      <c r="AC1158" s="7" t="n">
        <v>0</v>
      </c>
      <c r="AD1158" s="7" t="s">
        <v>838</v>
      </c>
      <c r="AE1158" s="7" t="s">
        <v>836</v>
      </c>
    </row>
    <row r="1159" customFormat="false" ht="12.8" hidden="false" customHeight="false" outlineLevel="0" collapsed="false">
      <c r="L1159" s="7" t="n">
        <v>1381</v>
      </c>
      <c r="M1159" s="7" t="s">
        <v>1235</v>
      </c>
      <c r="N1159" s="7" t="s">
        <v>832</v>
      </c>
      <c r="O1159" s="7" t="s">
        <v>833</v>
      </c>
      <c r="P1159" s="7" t="n">
        <v>1500</v>
      </c>
      <c r="Q1159" s="93" t="n">
        <f aca="false">P1159/100</f>
        <v>15</v>
      </c>
      <c r="R1159" s="7" t="n">
        <v>17</v>
      </c>
      <c r="S1159" s="7" t="n">
        <v>0</v>
      </c>
      <c r="T1159" s="7" t="n">
        <v>0</v>
      </c>
      <c r="U1159" s="7" t="n">
        <v>0</v>
      </c>
      <c r="V1159" s="7" t="n">
        <v>0</v>
      </c>
      <c r="W1159" s="7" t="n">
        <v>0</v>
      </c>
      <c r="X1159" s="7" t="n">
        <v>1</v>
      </c>
      <c r="Y1159" s="7" t="s">
        <v>834</v>
      </c>
      <c r="Z1159" s="7" t="s">
        <v>835</v>
      </c>
      <c r="AA1159" s="7" t="s">
        <v>836</v>
      </c>
      <c r="AB1159" s="7" t="s">
        <v>837</v>
      </c>
      <c r="AC1159" s="7" t="n">
        <v>0</v>
      </c>
      <c r="AD1159" s="7" t="s">
        <v>838</v>
      </c>
      <c r="AE1159" s="7" t="s">
        <v>836</v>
      </c>
    </row>
    <row r="1160" customFormat="false" ht="12.8" hidden="false" customHeight="false" outlineLevel="0" collapsed="false">
      <c r="L1160" s="7" t="n">
        <v>1382</v>
      </c>
      <c r="M1160" s="7" t="s">
        <v>1236</v>
      </c>
      <c r="N1160" s="7" t="s">
        <v>832</v>
      </c>
      <c r="O1160" s="7" t="s">
        <v>833</v>
      </c>
      <c r="P1160" s="7" t="n">
        <v>1200</v>
      </c>
      <c r="Q1160" s="93" t="n">
        <f aca="false">P1160/100</f>
        <v>12</v>
      </c>
      <c r="R1160" s="7" t="n">
        <v>17</v>
      </c>
      <c r="S1160" s="7" t="n">
        <v>0</v>
      </c>
      <c r="T1160" s="7" t="n">
        <v>0</v>
      </c>
      <c r="U1160" s="7" t="n">
        <v>0</v>
      </c>
      <c r="V1160" s="7" t="n">
        <v>0</v>
      </c>
      <c r="W1160" s="7" t="n">
        <v>0</v>
      </c>
      <c r="X1160" s="7" t="n">
        <v>1</v>
      </c>
      <c r="Y1160" s="7" t="s">
        <v>834</v>
      </c>
      <c r="Z1160" s="7" t="s">
        <v>835</v>
      </c>
      <c r="AA1160" s="7" t="s">
        <v>836</v>
      </c>
      <c r="AB1160" s="7" t="s">
        <v>837</v>
      </c>
      <c r="AC1160" s="7" t="n">
        <v>0</v>
      </c>
      <c r="AD1160" s="7" t="s">
        <v>838</v>
      </c>
      <c r="AE1160" s="7" t="s">
        <v>836</v>
      </c>
    </row>
    <row r="1161" customFormat="false" ht="12.8" hidden="false" customHeight="false" outlineLevel="0" collapsed="false">
      <c r="L1161" s="7" t="n">
        <v>1383</v>
      </c>
      <c r="M1161" s="7" t="s">
        <v>1237</v>
      </c>
      <c r="N1161" s="7" t="s">
        <v>832</v>
      </c>
      <c r="O1161" s="7" t="s">
        <v>833</v>
      </c>
      <c r="P1161" s="7" t="n">
        <v>2300</v>
      </c>
      <c r="Q1161" s="93" t="n">
        <f aca="false">P1161/100</f>
        <v>23</v>
      </c>
      <c r="R1161" s="7" t="n">
        <v>17</v>
      </c>
      <c r="S1161" s="7" t="n">
        <v>0</v>
      </c>
      <c r="T1161" s="7" t="n">
        <v>0</v>
      </c>
      <c r="U1161" s="7" t="n">
        <v>0</v>
      </c>
      <c r="V1161" s="7" t="n">
        <v>0</v>
      </c>
      <c r="W1161" s="7" t="n">
        <v>0</v>
      </c>
      <c r="X1161" s="7" t="n">
        <v>1</v>
      </c>
      <c r="Y1161" s="7" t="s">
        <v>834</v>
      </c>
      <c r="Z1161" s="7" t="s">
        <v>835</v>
      </c>
      <c r="AA1161" s="7" t="s">
        <v>836</v>
      </c>
      <c r="AB1161" s="7" t="s">
        <v>837</v>
      </c>
      <c r="AC1161" s="7" t="n">
        <v>0</v>
      </c>
      <c r="AD1161" s="7" t="s">
        <v>838</v>
      </c>
      <c r="AE1161" s="7" t="s">
        <v>836</v>
      </c>
    </row>
    <row r="1162" customFormat="false" ht="12.8" hidden="false" customHeight="false" outlineLevel="0" collapsed="false">
      <c r="L1162" s="7" t="n">
        <v>1384</v>
      </c>
      <c r="M1162" s="7" t="s">
        <v>1238</v>
      </c>
      <c r="N1162" s="7" t="s">
        <v>832</v>
      </c>
      <c r="O1162" s="7" t="s">
        <v>833</v>
      </c>
      <c r="P1162" s="7" t="n">
        <v>2200</v>
      </c>
      <c r="Q1162" s="93" t="n">
        <f aca="false">P1162/100</f>
        <v>22</v>
      </c>
      <c r="R1162" s="7" t="n">
        <v>17</v>
      </c>
      <c r="S1162" s="7" t="n">
        <v>0</v>
      </c>
      <c r="T1162" s="7" t="n">
        <v>0</v>
      </c>
      <c r="U1162" s="7" t="n">
        <v>0</v>
      </c>
      <c r="V1162" s="7" t="n">
        <v>0</v>
      </c>
      <c r="W1162" s="7" t="n">
        <v>0</v>
      </c>
      <c r="X1162" s="7" t="n">
        <v>1</v>
      </c>
      <c r="Y1162" s="7" t="s">
        <v>834</v>
      </c>
      <c r="Z1162" s="7" t="s">
        <v>835</v>
      </c>
      <c r="AA1162" s="7" t="s">
        <v>836</v>
      </c>
      <c r="AB1162" s="7" t="s">
        <v>837</v>
      </c>
      <c r="AC1162" s="7" t="n">
        <v>0</v>
      </c>
      <c r="AD1162" s="7" t="s">
        <v>838</v>
      </c>
      <c r="AE1162" s="7" t="s">
        <v>836</v>
      </c>
    </row>
    <row r="1163" customFormat="false" ht="12.8" hidden="false" customHeight="false" outlineLevel="0" collapsed="false">
      <c r="L1163" s="7" t="n">
        <v>1385</v>
      </c>
      <c r="M1163" s="7" t="s">
        <v>1239</v>
      </c>
      <c r="N1163" s="7" t="s">
        <v>832</v>
      </c>
      <c r="O1163" s="7" t="s">
        <v>833</v>
      </c>
      <c r="P1163" s="7" t="n">
        <v>1500</v>
      </c>
      <c r="Q1163" s="93" t="n">
        <f aca="false">P1163/100</f>
        <v>15</v>
      </c>
      <c r="R1163" s="7" t="n">
        <v>17</v>
      </c>
      <c r="S1163" s="7" t="n">
        <v>0</v>
      </c>
      <c r="T1163" s="7" t="n">
        <v>0</v>
      </c>
      <c r="U1163" s="7" t="n">
        <v>0</v>
      </c>
      <c r="V1163" s="7" t="n">
        <v>0</v>
      </c>
      <c r="W1163" s="7" t="n">
        <v>0</v>
      </c>
      <c r="X1163" s="7" t="n">
        <v>1</v>
      </c>
      <c r="Y1163" s="7" t="s">
        <v>834</v>
      </c>
      <c r="Z1163" s="7" t="s">
        <v>835</v>
      </c>
      <c r="AA1163" s="7" t="s">
        <v>836</v>
      </c>
      <c r="AB1163" s="7" t="s">
        <v>837</v>
      </c>
      <c r="AC1163" s="7" t="n">
        <v>0</v>
      </c>
      <c r="AD1163" s="7" t="s">
        <v>838</v>
      </c>
      <c r="AE1163" s="7" t="s">
        <v>836</v>
      </c>
    </row>
    <row r="1164" customFormat="false" ht="12.8" hidden="false" customHeight="false" outlineLevel="0" collapsed="false">
      <c r="L1164" s="7" t="n">
        <v>1386</v>
      </c>
      <c r="M1164" s="7" t="s">
        <v>1240</v>
      </c>
      <c r="N1164" s="7" t="s">
        <v>832</v>
      </c>
      <c r="O1164" s="7" t="s">
        <v>833</v>
      </c>
      <c r="P1164" s="7" t="n">
        <v>1950</v>
      </c>
      <c r="Q1164" s="93" t="n">
        <f aca="false">P1164/100</f>
        <v>19.5</v>
      </c>
      <c r="R1164" s="7" t="n">
        <v>17</v>
      </c>
      <c r="S1164" s="7" t="n">
        <v>0</v>
      </c>
      <c r="T1164" s="7" t="n">
        <v>0</v>
      </c>
      <c r="U1164" s="7" t="n">
        <v>0</v>
      </c>
      <c r="V1164" s="7" t="n">
        <v>0</v>
      </c>
      <c r="W1164" s="7" t="n">
        <v>0</v>
      </c>
      <c r="X1164" s="7" t="n">
        <v>1</v>
      </c>
      <c r="Y1164" s="7" t="s">
        <v>834</v>
      </c>
      <c r="Z1164" s="7" t="s">
        <v>835</v>
      </c>
      <c r="AA1164" s="7" t="s">
        <v>836</v>
      </c>
      <c r="AB1164" s="7" t="s">
        <v>837</v>
      </c>
      <c r="AC1164" s="7" t="n">
        <v>0</v>
      </c>
      <c r="AD1164" s="7" t="s">
        <v>838</v>
      </c>
      <c r="AE1164" s="7" t="s">
        <v>836</v>
      </c>
    </row>
    <row r="1165" customFormat="false" ht="12.8" hidden="false" customHeight="false" outlineLevel="0" collapsed="false">
      <c r="L1165" s="7" t="n">
        <v>1387</v>
      </c>
      <c r="M1165" s="7" t="s">
        <v>1241</v>
      </c>
      <c r="N1165" s="7" t="s">
        <v>832</v>
      </c>
      <c r="O1165" s="7" t="s">
        <v>833</v>
      </c>
      <c r="P1165" s="7" t="n">
        <v>2300</v>
      </c>
      <c r="Q1165" s="93" t="n">
        <f aca="false">P1165/100</f>
        <v>23</v>
      </c>
      <c r="R1165" s="7" t="n">
        <v>17</v>
      </c>
      <c r="S1165" s="7" t="n">
        <v>0</v>
      </c>
      <c r="T1165" s="7" t="n">
        <v>0</v>
      </c>
      <c r="U1165" s="7" t="n">
        <v>0</v>
      </c>
      <c r="V1165" s="7" t="n">
        <v>0</v>
      </c>
      <c r="W1165" s="7" t="n">
        <v>0</v>
      </c>
      <c r="X1165" s="7" t="n">
        <v>1</v>
      </c>
      <c r="Y1165" s="7" t="s">
        <v>834</v>
      </c>
      <c r="Z1165" s="7" t="s">
        <v>835</v>
      </c>
      <c r="AA1165" s="7" t="s">
        <v>836</v>
      </c>
      <c r="AB1165" s="7" t="s">
        <v>837</v>
      </c>
      <c r="AC1165" s="7" t="n">
        <v>0</v>
      </c>
      <c r="AD1165" s="7" t="s">
        <v>838</v>
      </c>
      <c r="AE1165" s="7" t="s">
        <v>836</v>
      </c>
    </row>
    <row r="1166" customFormat="false" ht="12.8" hidden="false" customHeight="false" outlineLevel="0" collapsed="false">
      <c r="L1166" s="7" t="n">
        <v>1388</v>
      </c>
      <c r="M1166" s="7" t="s">
        <v>1242</v>
      </c>
      <c r="N1166" s="7" t="s">
        <v>832</v>
      </c>
      <c r="O1166" s="7" t="s">
        <v>833</v>
      </c>
      <c r="P1166" s="7" t="n">
        <v>1500</v>
      </c>
      <c r="Q1166" s="93" t="n">
        <f aca="false">P1166/100</f>
        <v>15</v>
      </c>
      <c r="R1166" s="7" t="n">
        <v>17</v>
      </c>
      <c r="S1166" s="7" t="n">
        <v>0</v>
      </c>
      <c r="T1166" s="7" t="n">
        <v>0</v>
      </c>
      <c r="U1166" s="7" t="n">
        <v>0</v>
      </c>
      <c r="V1166" s="7" t="n">
        <v>0</v>
      </c>
      <c r="W1166" s="7" t="n">
        <v>0</v>
      </c>
      <c r="X1166" s="7" t="n">
        <v>1</v>
      </c>
      <c r="Y1166" s="7" t="s">
        <v>834</v>
      </c>
      <c r="Z1166" s="7" t="s">
        <v>835</v>
      </c>
      <c r="AA1166" s="7" t="s">
        <v>836</v>
      </c>
      <c r="AB1166" s="7" t="s">
        <v>837</v>
      </c>
      <c r="AC1166" s="7" t="n">
        <v>0</v>
      </c>
      <c r="AD1166" s="7" t="s">
        <v>838</v>
      </c>
      <c r="AE1166" s="7" t="s">
        <v>836</v>
      </c>
    </row>
    <row r="1167" customFormat="false" ht="12.8" hidden="false" customHeight="false" outlineLevel="0" collapsed="false">
      <c r="L1167" s="7" t="n">
        <v>1389</v>
      </c>
      <c r="M1167" s="7" t="s">
        <v>1243</v>
      </c>
      <c r="N1167" s="7" t="s">
        <v>832</v>
      </c>
      <c r="O1167" s="7" t="s">
        <v>833</v>
      </c>
      <c r="P1167" s="7" t="n">
        <v>1850</v>
      </c>
      <c r="Q1167" s="93" t="n">
        <f aca="false">P1167/100</f>
        <v>18.5</v>
      </c>
      <c r="R1167" s="7" t="n">
        <v>17</v>
      </c>
      <c r="S1167" s="7" t="n">
        <v>0</v>
      </c>
      <c r="T1167" s="7" t="n">
        <v>0</v>
      </c>
      <c r="U1167" s="7" t="n">
        <v>0</v>
      </c>
      <c r="V1167" s="7" t="n">
        <v>0</v>
      </c>
      <c r="W1167" s="7" t="n">
        <v>0</v>
      </c>
      <c r="X1167" s="7" t="n">
        <v>1</v>
      </c>
      <c r="Y1167" s="7" t="s">
        <v>834</v>
      </c>
      <c r="Z1167" s="7" t="s">
        <v>835</v>
      </c>
      <c r="AA1167" s="7" t="s">
        <v>836</v>
      </c>
      <c r="AB1167" s="7" t="s">
        <v>837</v>
      </c>
      <c r="AC1167" s="7" t="n">
        <v>0</v>
      </c>
      <c r="AD1167" s="7" t="s">
        <v>838</v>
      </c>
      <c r="AE1167" s="7" t="s">
        <v>836</v>
      </c>
    </row>
    <row r="1168" customFormat="false" ht="12.8" hidden="false" customHeight="false" outlineLevel="0" collapsed="false">
      <c r="L1168" s="7" t="n">
        <v>1390</v>
      </c>
      <c r="M1168" s="7" t="s">
        <v>1244</v>
      </c>
      <c r="N1168" s="7" t="s">
        <v>832</v>
      </c>
      <c r="O1168" s="7" t="s">
        <v>833</v>
      </c>
      <c r="P1168" s="7" t="n">
        <v>2740</v>
      </c>
      <c r="Q1168" s="93" t="n">
        <f aca="false">P1168/100</f>
        <v>27.4</v>
      </c>
      <c r="R1168" s="7" t="n">
        <v>17</v>
      </c>
      <c r="S1168" s="7" t="n">
        <v>0</v>
      </c>
      <c r="T1168" s="7" t="n">
        <v>0</v>
      </c>
      <c r="U1168" s="7" t="n">
        <v>0</v>
      </c>
      <c r="V1168" s="7" t="n">
        <v>0</v>
      </c>
      <c r="W1168" s="7" t="n">
        <v>0</v>
      </c>
      <c r="X1168" s="7" t="n">
        <v>1</v>
      </c>
      <c r="Y1168" s="7" t="s">
        <v>834</v>
      </c>
      <c r="Z1168" s="7" t="s">
        <v>835</v>
      </c>
      <c r="AA1168" s="7" t="s">
        <v>836</v>
      </c>
      <c r="AB1168" s="7" t="s">
        <v>837</v>
      </c>
      <c r="AC1168" s="7" t="n">
        <v>0</v>
      </c>
      <c r="AD1168" s="7" t="s">
        <v>838</v>
      </c>
      <c r="AE1168" s="7" t="s">
        <v>836</v>
      </c>
    </row>
    <row r="1169" customFormat="false" ht="12.8" hidden="false" customHeight="false" outlineLevel="0" collapsed="false">
      <c r="L1169" s="7" t="n">
        <v>1391</v>
      </c>
      <c r="M1169" s="7" t="s">
        <v>1245</v>
      </c>
      <c r="N1169" s="7" t="s">
        <v>832</v>
      </c>
      <c r="O1169" s="7" t="s">
        <v>833</v>
      </c>
      <c r="P1169" s="7" t="n">
        <v>1550</v>
      </c>
      <c r="Q1169" s="93" t="n">
        <f aca="false">P1169/100</f>
        <v>15.5</v>
      </c>
      <c r="R1169" s="7" t="n">
        <v>17</v>
      </c>
      <c r="S1169" s="7" t="n">
        <v>0</v>
      </c>
      <c r="T1169" s="7" t="n">
        <v>0</v>
      </c>
      <c r="U1169" s="7" t="n">
        <v>0</v>
      </c>
      <c r="V1169" s="7" t="n">
        <v>0</v>
      </c>
      <c r="W1169" s="7" t="n">
        <v>0</v>
      </c>
      <c r="X1169" s="7" t="n">
        <v>1</v>
      </c>
      <c r="Y1169" s="7" t="s">
        <v>834</v>
      </c>
      <c r="Z1169" s="7" t="s">
        <v>835</v>
      </c>
      <c r="AA1169" s="7" t="s">
        <v>836</v>
      </c>
      <c r="AB1169" s="7" t="s">
        <v>837</v>
      </c>
      <c r="AC1169" s="7" t="n">
        <v>0</v>
      </c>
      <c r="AD1169" s="7" t="s">
        <v>838</v>
      </c>
      <c r="AE1169" s="7" t="s">
        <v>836</v>
      </c>
    </row>
    <row r="1170" customFormat="false" ht="12.8" hidden="false" customHeight="false" outlineLevel="0" collapsed="false">
      <c r="L1170" s="7" t="n">
        <v>1392</v>
      </c>
      <c r="M1170" s="7" t="s">
        <v>1246</v>
      </c>
      <c r="N1170" s="7" t="s">
        <v>832</v>
      </c>
      <c r="O1170" s="7" t="s">
        <v>833</v>
      </c>
      <c r="P1170" s="7" t="n">
        <v>2450</v>
      </c>
      <c r="Q1170" s="93" t="n">
        <f aca="false">P1170/100</f>
        <v>24.5</v>
      </c>
      <c r="R1170" s="7" t="n">
        <v>17</v>
      </c>
      <c r="S1170" s="7" t="n">
        <v>0</v>
      </c>
      <c r="T1170" s="7" t="n">
        <v>0</v>
      </c>
      <c r="U1170" s="7" t="n">
        <v>0</v>
      </c>
      <c r="V1170" s="7" t="n">
        <v>0</v>
      </c>
      <c r="W1170" s="7" t="n">
        <v>0</v>
      </c>
      <c r="X1170" s="7" t="n">
        <v>1</v>
      </c>
      <c r="Y1170" s="7" t="s">
        <v>834</v>
      </c>
      <c r="Z1170" s="7" t="s">
        <v>835</v>
      </c>
      <c r="AA1170" s="7" t="s">
        <v>836</v>
      </c>
      <c r="AB1170" s="7" t="s">
        <v>837</v>
      </c>
      <c r="AC1170" s="7" t="n">
        <v>0</v>
      </c>
      <c r="AD1170" s="7" t="s">
        <v>838</v>
      </c>
      <c r="AE1170" s="7" t="s">
        <v>836</v>
      </c>
    </row>
    <row r="1171" customFormat="false" ht="12.8" hidden="false" customHeight="false" outlineLevel="0" collapsed="false">
      <c r="L1171" s="7" t="n">
        <v>1393</v>
      </c>
      <c r="M1171" s="7" t="s">
        <v>1247</v>
      </c>
      <c r="N1171" s="7" t="s">
        <v>832</v>
      </c>
      <c r="O1171" s="7" t="s">
        <v>833</v>
      </c>
      <c r="P1171" s="7" t="n">
        <v>1460</v>
      </c>
      <c r="Q1171" s="93" t="n">
        <f aca="false">P1171/100</f>
        <v>14.6</v>
      </c>
      <c r="R1171" s="7" t="n">
        <v>17</v>
      </c>
      <c r="S1171" s="7" t="n">
        <v>0</v>
      </c>
      <c r="T1171" s="7" t="n">
        <v>0</v>
      </c>
      <c r="U1171" s="7" t="n">
        <v>0</v>
      </c>
      <c r="V1171" s="7" t="n">
        <v>0</v>
      </c>
      <c r="W1171" s="7" t="n">
        <v>0</v>
      </c>
      <c r="X1171" s="7" t="n">
        <v>1</v>
      </c>
      <c r="Y1171" s="7" t="s">
        <v>834</v>
      </c>
      <c r="Z1171" s="7" t="s">
        <v>835</v>
      </c>
      <c r="AA1171" s="7" t="s">
        <v>836</v>
      </c>
      <c r="AB1171" s="7" t="s">
        <v>837</v>
      </c>
      <c r="AC1171" s="7" t="n">
        <v>0</v>
      </c>
      <c r="AD1171" s="7" t="s">
        <v>838</v>
      </c>
      <c r="AE1171" s="7" t="s">
        <v>836</v>
      </c>
    </row>
    <row r="1172" customFormat="false" ht="12.8" hidden="false" customHeight="false" outlineLevel="0" collapsed="false">
      <c r="L1172" s="7" t="n">
        <v>1394</v>
      </c>
      <c r="M1172" s="7" t="s">
        <v>1248</v>
      </c>
      <c r="N1172" s="7" t="s">
        <v>832</v>
      </c>
      <c r="O1172" s="7" t="s">
        <v>833</v>
      </c>
      <c r="P1172" s="7" t="n">
        <v>1800</v>
      </c>
      <c r="Q1172" s="93" t="n">
        <f aca="false">P1172/100</f>
        <v>18</v>
      </c>
      <c r="R1172" s="7" t="n">
        <v>17</v>
      </c>
      <c r="S1172" s="7" t="n">
        <v>0</v>
      </c>
      <c r="T1172" s="7" t="n">
        <v>0</v>
      </c>
      <c r="U1172" s="7" t="n">
        <v>0</v>
      </c>
      <c r="V1172" s="7" t="n">
        <v>0</v>
      </c>
      <c r="W1172" s="7" t="n">
        <v>0</v>
      </c>
      <c r="X1172" s="7" t="n">
        <v>1</v>
      </c>
      <c r="Y1172" s="7" t="s">
        <v>834</v>
      </c>
      <c r="Z1172" s="7" t="s">
        <v>835</v>
      </c>
      <c r="AA1172" s="7" t="s">
        <v>836</v>
      </c>
      <c r="AB1172" s="7" t="s">
        <v>837</v>
      </c>
      <c r="AC1172" s="7" t="n">
        <v>0</v>
      </c>
      <c r="AD1172" s="7" t="s">
        <v>838</v>
      </c>
      <c r="AE1172" s="7" t="s">
        <v>836</v>
      </c>
    </row>
    <row r="1173" customFormat="false" ht="12.8" hidden="false" customHeight="false" outlineLevel="0" collapsed="false">
      <c r="L1173" s="7" t="n">
        <v>1395</v>
      </c>
      <c r="M1173" s="7" t="s">
        <v>1249</v>
      </c>
      <c r="N1173" s="7" t="s">
        <v>832</v>
      </c>
      <c r="O1173" s="7" t="s">
        <v>833</v>
      </c>
      <c r="P1173" s="7" t="n">
        <v>1700</v>
      </c>
      <c r="Q1173" s="93" t="n">
        <f aca="false">P1173/100</f>
        <v>17</v>
      </c>
      <c r="R1173" s="7" t="n">
        <v>17</v>
      </c>
      <c r="S1173" s="7" t="n">
        <v>0</v>
      </c>
      <c r="T1173" s="7" t="n">
        <v>0</v>
      </c>
      <c r="U1173" s="7" t="n">
        <v>0</v>
      </c>
      <c r="V1173" s="7" t="n">
        <v>0</v>
      </c>
      <c r="W1173" s="7" t="n">
        <v>0</v>
      </c>
      <c r="X1173" s="7" t="n">
        <v>1</v>
      </c>
      <c r="Y1173" s="7" t="s">
        <v>834</v>
      </c>
      <c r="Z1173" s="7" t="s">
        <v>835</v>
      </c>
      <c r="AA1173" s="7" t="s">
        <v>836</v>
      </c>
      <c r="AB1173" s="7" t="s">
        <v>837</v>
      </c>
      <c r="AC1173" s="7" t="n">
        <v>0</v>
      </c>
      <c r="AD1173" s="7" t="s">
        <v>838</v>
      </c>
      <c r="AE1173" s="7" t="s">
        <v>836</v>
      </c>
    </row>
    <row r="1174" customFormat="false" ht="12.8" hidden="false" customHeight="false" outlineLevel="0" collapsed="false">
      <c r="L1174" s="7" t="n">
        <v>1396</v>
      </c>
      <c r="M1174" s="7" t="s">
        <v>1250</v>
      </c>
      <c r="N1174" s="7" t="s">
        <v>832</v>
      </c>
      <c r="O1174" s="7" t="s">
        <v>833</v>
      </c>
      <c r="P1174" s="7" t="n">
        <v>1600</v>
      </c>
      <c r="Q1174" s="93" t="n">
        <f aca="false">P1174/100</f>
        <v>16</v>
      </c>
      <c r="R1174" s="7" t="n">
        <v>17</v>
      </c>
      <c r="S1174" s="7" t="n">
        <v>0</v>
      </c>
      <c r="T1174" s="7" t="n">
        <v>0</v>
      </c>
      <c r="U1174" s="7" t="n">
        <v>0</v>
      </c>
      <c r="V1174" s="7" t="n">
        <v>0</v>
      </c>
      <c r="W1174" s="7" t="n">
        <v>0</v>
      </c>
      <c r="X1174" s="7" t="n">
        <v>1</v>
      </c>
      <c r="Y1174" s="7" t="s">
        <v>834</v>
      </c>
      <c r="Z1174" s="7" t="s">
        <v>835</v>
      </c>
      <c r="AA1174" s="7" t="s">
        <v>836</v>
      </c>
      <c r="AB1174" s="7" t="s">
        <v>837</v>
      </c>
      <c r="AC1174" s="7" t="n">
        <v>0</v>
      </c>
      <c r="AD1174" s="7" t="s">
        <v>838</v>
      </c>
      <c r="AE1174" s="7" t="s">
        <v>836</v>
      </c>
    </row>
    <row r="1175" customFormat="false" ht="12.8" hidden="false" customHeight="false" outlineLevel="0" collapsed="false">
      <c r="L1175" s="7" t="n">
        <v>1397</v>
      </c>
      <c r="M1175" s="7" t="s">
        <v>1251</v>
      </c>
      <c r="N1175" s="7" t="s">
        <v>832</v>
      </c>
      <c r="O1175" s="7" t="s">
        <v>833</v>
      </c>
      <c r="P1175" s="7" t="n">
        <v>1000</v>
      </c>
      <c r="Q1175" s="93" t="n">
        <f aca="false">P1175/100</f>
        <v>10</v>
      </c>
      <c r="R1175" s="7" t="n">
        <v>17</v>
      </c>
      <c r="S1175" s="7" t="n">
        <v>0</v>
      </c>
      <c r="T1175" s="7" t="n">
        <v>0</v>
      </c>
      <c r="U1175" s="7" t="n">
        <v>0</v>
      </c>
      <c r="V1175" s="7" t="n">
        <v>0</v>
      </c>
      <c r="W1175" s="7" t="n">
        <v>0</v>
      </c>
      <c r="X1175" s="7" t="n">
        <v>1</v>
      </c>
      <c r="Y1175" s="7" t="s">
        <v>834</v>
      </c>
      <c r="Z1175" s="7" t="s">
        <v>835</v>
      </c>
      <c r="AA1175" s="7" t="s">
        <v>836</v>
      </c>
      <c r="AB1175" s="7" t="s">
        <v>837</v>
      </c>
      <c r="AC1175" s="7" t="n">
        <v>0</v>
      </c>
      <c r="AD1175" s="7" t="s">
        <v>838</v>
      </c>
      <c r="AE1175" s="7" t="s">
        <v>836</v>
      </c>
    </row>
    <row r="1176" customFormat="false" ht="12.8" hidden="false" customHeight="false" outlineLevel="0" collapsed="false">
      <c r="L1176" s="7" t="n">
        <v>1398</v>
      </c>
      <c r="M1176" s="7" t="s">
        <v>1252</v>
      </c>
      <c r="N1176" s="7" t="s">
        <v>832</v>
      </c>
      <c r="O1176" s="7" t="s">
        <v>833</v>
      </c>
      <c r="P1176" s="7" t="n">
        <v>700</v>
      </c>
      <c r="Q1176" s="93" t="n">
        <f aca="false">P1176/100</f>
        <v>7</v>
      </c>
      <c r="R1176" s="7" t="n">
        <v>17</v>
      </c>
      <c r="S1176" s="7" t="n">
        <v>0</v>
      </c>
      <c r="T1176" s="7" t="n">
        <v>0</v>
      </c>
      <c r="U1176" s="7" t="n">
        <v>0</v>
      </c>
      <c r="V1176" s="7" t="n">
        <v>0</v>
      </c>
      <c r="W1176" s="7" t="n">
        <v>0</v>
      </c>
      <c r="X1176" s="7" t="n">
        <v>1</v>
      </c>
      <c r="Y1176" s="7" t="s">
        <v>834</v>
      </c>
      <c r="Z1176" s="7" t="s">
        <v>835</v>
      </c>
      <c r="AA1176" s="7" t="s">
        <v>836</v>
      </c>
      <c r="AB1176" s="7" t="s">
        <v>837</v>
      </c>
      <c r="AC1176" s="7" t="n">
        <v>0</v>
      </c>
      <c r="AD1176" s="7" t="s">
        <v>838</v>
      </c>
      <c r="AE1176" s="7" t="s">
        <v>836</v>
      </c>
    </row>
    <row r="1177" customFormat="false" ht="12.8" hidden="false" customHeight="false" outlineLevel="0" collapsed="false">
      <c r="L1177" s="7" t="n">
        <v>1399</v>
      </c>
      <c r="M1177" s="7" t="s">
        <v>1253</v>
      </c>
      <c r="N1177" s="7" t="s">
        <v>832</v>
      </c>
      <c r="O1177" s="7" t="s">
        <v>833</v>
      </c>
      <c r="P1177" s="7" t="n">
        <v>1500</v>
      </c>
      <c r="Q1177" s="93" t="n">
        <f aca="false">P1177/100</f>
        <v>15</v>
      </c>
      <c r="R1177" s="7" t="n">
        <v>17</v>
      </c>
      <c r="S1177" s="7" t="n">
        <v>0</v>
      </c>
      <c r="T1177" s="7" t="n">
        <v>0</v>
      </c>
      <c r="U1177" s="7" t="n">
        <v>0</v>
      </c>
      <c r="V1177" s="7" t="n">
        <v>0</v>
      </c>
      <c r="W1177" s="7" t="n">
        <v>0</v>
      </c>
      <c r="X1177" s="7" t="n">
        <v>1</v>
      </c>
      <c r="Y1177" s="7" t="s">
        <v>834</v>
      </c>
      <c r="Z1177" s="7" t="s">
        <v>835</v>
      </c>
      <c r="AA1177" s="7" t="s">
        <v>836</v>
      </c>
      <c r="AB1177" s="7" t="s">
        <v>837</v>
      </c>
      <c r="AC1177" s="7" t="n">
        <v>0</v>
      </c>
      <c r="AD1177" s="7" t="s">
        <v>838</v>
      </c>
      <c r="AE1177" s="7" t="s">
        <v>836</v>
      </c>
    </row>
    <row r="1178" customFormat="false" ht="12.8" hidden="false" customHeight="false" outlineLevel="0" collapsed="false">
      <c r="L1178" s="7" t="n">
        <v>1400</v>
      </c>
      <c r="M1178" s="7" t="s">
        <v>1254</v>
      </c>
      <c r="N1178" s="7" t="s">
        <v>832</v>
      </c>
      <c r="O1178" s="7" t="s">
        <v>833</v>
      </c>
      <c r="P1178" s="7" t="n">
        <v>1000</v>
      </c>
      <c r="Q1178" s="93" t="n">
        <f aca="false">P1178/100</f>
        <v>10</v>
      </c>
      <c r="R1178" s="7" t="n">
        <v>17</v>
      </c>
      <c r="S1178" s="7" t="n">
        <v>0</v>
      </c>
      <c r="T1178" s="7" t="n">
        <v>0</v>
      </c>
      <c r="U1178" s="7" t="n">
        <v>0</v>
      </c>
      <c r="V1178" s="7" t="n">
        <v>0</v>
      </c>
      <c r="W1178" s="7" t="n">
        <v>0</v>
      </c>
      <c r="X1178" s="7" t="n">
        <v>1</v>
      </c>
      <c r="Y1178" s="7" t="s">
        <v>834</v>
      </c>
      <c r="Z1178" s="7" t="s">
        <v>835</v>
      </c>
      <c r="AA1178" s="7" t="s">
        <v>836</v>
      </c>
      <c r="AB1178" s="7" t="s">
        <v>837</v>
      </c>
      <c r="AC1178" s="7" t="n">
        <v>0</v>
      </c>
      <c r="AD1178" s="7" t="s">
        <v>838</v>
      </c>
      <c r="AE1178" s="7" t="s">
        <v>836</v>
      </c>
    </row>
    <row r="1179" customFormat="false" ht="12.8" hidden="false" customHeight="false" outlineLevel="0" collapsed="false">
      <c r="L1179" s="7" t="n">
        <v>1401</v>
      </c>
      <c r="M1179" s="7" t="s">
        <v>1255</v>
      </c>
      <c r="N1179" s="7" t="s">
        <v>832</v>
      </c>
      <c r="O1179" s="7" t="s">
        <v>833</v>
      </c>
      <c r="P1179" s="7" t="n">
        <v>150</v>
      </c>
      <c r="Q1179" s="93" t="n">
        <f aca="false">P1179/100</f>
        <v>1.5</v>
      </c>
      <c r="R1179" s="7" t="n">
        <v>13</v>
      </c>
      <c r="S1179" s="7" t="n">
        <v>0</v>
      </c>
      <c r="T1179" s="7" t="n">
        <v>0</v>
      </c>
      <c r="U1179" s="7" t="n">
        <v>0</v>
      </c>
      <c r="V1179" s="7" t="n">
        <v>0</v>
      </c>
      <c r="W1179" s="7" t="n">
        <v>0</v>
      </c>
      <c r="X1179" s="7" t="n">
        <v>1</v>
      </c>
      <c r="Y1179" s="7" t="s">
        <v>834</v>
      </c>
      <c r="Z1179" s="7" t="s">
        <v>835</v>
      </c>
      <c r="AA1179" s="7" t="s">
        <v>836</v>
      </c>
      <c r="AB1179" s="7" t="s">
        <v>837</v>
      </c>
      <c r="AC1179" s="7" t="n">
        <v>0</v>
      </c>
      <c r="AD1179" s="7" t="s">
        <v>838</v>
      </c>
      <c r="AE1179" s="7" t="s">
        <v>836</v>
      </c>
    </row>
    <row r="1180" customFormat="false" ht="12.8" hidden="false" customHeight="false" outlineLevel="0" collapsed="false">
      <c r="L1180" s="7" t="n">
        <v>1402</v>
      </c>
      <c r="M1180" s="7" t="s">
        <v>1256</v>
      </c>
      <c r="N1180" s="7" t="s">
        <v>832</v>
      </c>
      <c r="O1180" s="7" t="s">
        <v>833</v>
      </c>
      <c r="P1180" s="7" t="n">
        <v>200</v>
      </c>
      <c r="Q1180" s="93" t="n">
        <f aca="false">P1180/100</f>
        <v>2</v>
      </c>
      <c r="R1180" s="7" t="n">
        <v>13</v>
      </c>
      <c r="S1180" s="7" t="n">
        <v>0</v>
      </c>
      <c r="T1180" s="7" t="n">
        <v>0</v>
      </c>
      <c r="U1180" s="7" t="n">
        <v>0</v>
      </c>
      <c r="V1180" s="7" t="n">
        <v>0</v>
      </c>
      <c r="W1180" s="7" t="n">
        <v>0</v>
      </c>
      <c r="X1180" s="7" t="n">
        <v>1</v>
      </c>
      <c r="Y1180" s="7" t="s">
        <v>834</v>
      </c>
      <c r="Z1180" s="7" t="s">
        <v>835</v>
      </c>
      <c r="AA1180" s="7" t="s">
        <v>836</v>
      </c>
      <c r="AB1180" s="7" t="s">
        <v>837</v>
      </c>
      <c r="AC1180" s="7" t="n">
        <v>0</v>
      </c>
      <c r="AD1180" s="7" t="s">
        <v>838</v>
      </c>
      <c r="AE1180" s="7" t="s">
        <v>836</v>
      </c>
    </row>
    <row r="1181" customFormat="false" ht="12.8" hidden="false" customHeight="false" outlineLevel="0" collapsed="false">
      <c r="L1181" s="7" t="n">
        <v>1403</v>
      </c>
      <c r="M1181" s="7" t="s">
        <v>1257</v>
      </c>
      <c r="N1181" s="7" t="s">
        <v>832</v>
      </c>
      <c r="O1181" s="7" t="s">
        <v>833</v>
      </c>
      <c r="P1181" s="7" t="n">
        <v>300</v>
      </c>
      <c r="Q1181" s="93" t="n">
        <f aca="false">P1181/100</f>
        <v>3</v>
      </c>
      <c r="R1181" s="7" t="n">
        <v>13</v>
      </c>
      <c r="S1181" s="7" t="n">
        <v>0</v>
      </c>
      <c r="T1181" s="7" t="n">
        <v>0</v>
      </c>
      <c r="U1181" s="7" t="n">
        <v>0</v>
      </c>
      <c r="V1181" s="7" t="n">
        <v>0</v>
      </c>
      <c r="W1181" s="7" t="n">
        <v>0</v>
      </c>
      <c r="X1181" s="7" t="n">
        <v>1</v>
      </c>
      <c r="Y1181" s="7" t="s">
        <v>834</v>
      </c>
      <c r="Z1181" s="7" t="s">
        <v>835</v>
      </c>
      <c r="AA1181" s="7" t="s">
        <v>836</v>
      </c>
      <c r="AB1181" s="7" t="s">
        <v>837</v>
      </c>
      <c r="AC1181" s="7" t="n">
        <v>0</v>
      </c>
      <c r="AD1181" s="7" t="s">
        <v>838</v>
      </c>
      <c r="AE1181" s="7" t="s">
        <v>836</v>
      </c>
    </row>
    <row r="1182" customFormat="false" ht="12.8" hidden="false" customHeight="false" outlineLevel="0" collapsed="false">
      <c r="L1182" s="7" t="n">
        <v>1404</v>
      </c>
      <c r="M1182" s="7" t="s">
        <v>1258</v>
      </c>
      <c r="N1182" s="7" t="s">
        <v>832</v>
      </c>
      <c r="O1182" s="7" t="s">
        <v>833</v>
      </c>
      <c r="P1182" s="7" t="n">
        <v>650</v>
      </c>
      <c r="Q1182" s="93" t="n">
        <f aca="false">P1182/100</f>
        <v>6.5</v>
      </c>
      <c r="R1182" s="7" t="n">
        <v>13</v>
      </c>
      <c r="S1182" s="7" t="n">
        <v>0</v>
      </c>
      <c r="T1182" s="7" t="n">
        <v>0</v>
      </c>
      <c r="U1182" s="7" t="n">
        <v>0</v>
      </c>
      <c r="V1182" s="7" t="n">
        <v>0</v>
      </c>
      <c r="W1182" s="7" t="n">
        <v>0</v>
      </c>
      <c r="X1182" s="7" t="n">
        <v>1</v>
      </c>
      <c r="Y1182" s="7" t="s">
        <v>834</v>
      </c>
      <c r="Z1182" s="7" t="s">
        <v>835</v>
      </c>
      <c r="AA1182" s="7" t="s">
        <v>836</v>
      </c>
      <c r="AB1182" s="7" t="s">
        <v>837</v>
      </c>
      <c r="AC1182" s="7" t="n">
        <v>0</v>
      </c>
      <c r="AD1182" s="7" t="s">
        <v>838</v>
      </c>
      <c r="AE1182" s="7" t="s">
        <v>836</v>
      </c>
    </row>
    <row r="1183" customFormat="false" ht="12.8" hidden="false" customHeight="false" outlineLevel="0" collapsed="false">
      <c r="L1183" s="7" t="n">
        <v>1405</v>
      </c>
      <c r="M1183" s="7" t="s">
        <v>1259</v>
      </c>
      <c r="N1183" s="7" t="s">
        <v>832</v>
      </c>
      <c r="O1183" s="7" t="s">
        <v>833</v>
      </c>
      <c r="P1183" s="7" t="n">
        <v>1900</v>
      </c>
      <c r="Q1183" s="93" t="n">
        <f aca="false">P1183/100</f>
        <v>19</v>
      </c>
      <c r="R1183" s="7" t="n">
        <v>17</v>
      </c>
      <c r="S1183" s="7" t="n">
        <v>0</v>
      </c>
      <c r="T1183" s="7" t="n">
        <v>0</v>
      </c>
      <c r="U1183" s="7" t="n">
        <v>0</v>
      </c>
      <c r="V1183" s="7" t="n">
        <v>0</v>
      </c>
      <c r="W1183" s="7" t="n">
        <v>0</v>
      </c>
      <c r="X1183" s="7" t="n">
        <v>1</v>
      </c>
      <c r="Y1183" s="7" t="s">
        <v>834</v>
      </c>
      <c r="Z1183" s="7" t="s">
        <v>835</v>
      </c>
      <c r="AA1183" s="7" t="s">
        <v>836</v>
      </c>
      <c r="AB1183" s="7" t="s">
        <v>837</v>
      </c>
      <c r="AC1183" s="7" t="n">
        <v>0</v>
      </c>
      <c r="AD1183" s="7" t="s">
        <v>838</v>
      </c>
      <c r="AE1183" s="7" t="s">
        <v>836</v>
      </c>
    </row>
    <row r="1184" customFormat="false" ht="12.8" hidden="false" customHeight="false" outlineLevel="0" collapsed="false">
      <c r="L1184" s="7" t="n">
        <v>1406</v>
      </c>
      <c r="M1184" s="7" t="s">
        <v>1564</v>
      </c>
      <c r="N1184" s="7" t="s">
        <v>832</v>
      </c>
      <c r="O1184" s="7" t="s">
        <v>833</v>
      </c>
      <c r="P1184" s="7" t="n">
        <v>1200</v>
      </c>
      <c r="Q1184" s="93" t="n">
        <f aca="false">P1184/100</f>
        <v>12</v>
      </c>
      <c r="R1184" s="7" t="n">
        <v>17</v>
      </c>
      <c r="S1184" s="7" t="n">
        <v>0</v>
      </c>
      <c r="T1184" s="7" t="n">
        <v>0</v>
      </c>
      <c r="U1184" s="7" t="n">
        <v>0</v>
      </c>
      <c r="V1184" s="7" t="n">
        <v>0</v>
      </c>
      <c r="W1184" s="7" t="n">
        <v>0</v>
      </c>
      <c r="X1184" s="7" t="n">
        <v>1</v>
      </c>
      <c r="Y1184" s="7" t="s">
        <v>834</v>
      </c>
      <c r="Z1184" s="7" t="s">
        <v>835</v>
      </c>
      <c r="AA1184" s="7" t="s">
        <v>836</v>
      </c>
      <c r="AB1184" s="7" t="s">
        <v>837</v>
      </c>
      <c r="AC1184" s="7" t="n">
        <v>0</v>
      </c>
      <c r="AD1184" s="7" t="s">
        <v>838</v>
      </c>
      <c r="AE1184" s="7" t="s">
        <v>836</v>
      </c>
    </row>
    <row r="1185" customFormat="false" ht="12.8" hidden="false" customHeight="false" outlineLevel="0" collapsed="false">
      <c r="L1185" s="7" t="n">
        <v>1407</v>
      </c>
      <c r="M1185" s="7" t="s">
        <v>1261</v>
      </c>
      <c r="N1185" s="7" t="s">
        <v>832</v>
      </c>
      <c r="O1185" s="7" t="s">
        <v>833</v>
      </c>
      <c r="P1185" s="7" t="n">
        <v>1250</v>
      </c>
      <c r="Q1185" s="93" t="n">
        <f aca="false">P1185/100</f>
        <v>12.5</v>
      </c>
      <c r="R1185" s="7" t="n">
        <v>17</v>
      </c>
      <c r="S1185" s="7" t="n">
        <v>0</v>
      </c>
      <c r="T1185" s="7" t="n">
        <v>0</v>
      </c>
      <c r="U1185" s="7" t="n">
        <v>0</v>
      </c>
      <c r="V1185" s="7" t="n">
        <v>0</v>
      </c>
      <c r="W1185" s="7" t="n">
        <v>0</v>
      </c>
      <c r="X1185" s="7" t="n">
        <v>1</v>
      </c>
      <c r="Y1185" s="7" t="s">
        <v>834</v>
      </c>
      <c r="Z1185" s="7" t="s">
        <v>835</v>
      </c>
      <c r="AA1185" s="7" t="s">
        <v>836</v>
      </c>
      <c r="AB1185" s="7" t="s">
        <v>837</v>
      </c>
      <c r="AC1185" s="7" t="n">
        <v>0</v>
      </c>
      <c r="AD1185" s="7" t="s">
        <v>838</v>
      </c>
      <c r="AE1185" s="7" t="s">
        <v>836</v>
      </c>
    </row>
    <row r="1186" customFormat="false" ht="12.8" hidden="false" customHeight="false" outlineLevel="0" collapsed="false">
      <c r="L1186" s="7" t="n">
        <v>1408</v>
      </c>
      <c r="M1186" s="7" t="s">
        <v>1262</v>
      </c>
      <c r="N1186" s="7" t="s">
        <v>832</v>
      </c>
      <c r="O1186" s="7" t="s">
        <v>833</v>
      </c>
      <c r="P1186" s="7" t="n">
        <v>1200</v>
      </c>
      <c r="Q1186" s="93" t="n">
        <f aca="false">P1186/100</f>
        <v>12</v>
      </c>
      <c r="R1186" s="7" t="n">
        <v>17</v>
      </c>
      <c r="S1186" s="7" t="n">
        <v>0</v>
      </c>
      <c r="T1186" s="7" t="n">
        <v>0</v>
      </c>
      <c r="U1186" s="7" t="n">
        <v>0</v>
      </c>
      <c r="V1186" s="7" t="n">
        <v>0</v>
      </c>
      <c r="W1186" s="7" t="n">
        <v>0</v>
      </c>
      <c r="X1186" s="7" t="n">
        <v>1</v>
      </c>
      <c r="Y1186" s="7" t="s">
        <v>834</v>
      </c>
      <c r="Z1186" s="7" t="s">
        <v>835</v>
      </c>
      <c r="AA1186" s="7" t="s">
        <v>836</v>
      </c>
      <c r="AB1186" s="7" t="s">
        <v>837</v>
      </c>
      <c r="AC1186" s="7" t="n">
        <v>0</v>
      </c>
      <c r="AD1186" s="7" t="s">
        <v>838</v>
      </c>
      <c r="AE1186" s="7" t="s">
        <v>836</v>
      </c>
    </row>
    <row r="1187" customFormat="false" ht="12.8" hidden="false" customHeight="false" outlineLevel="0" collapsed="false">
      <c r="L1187" s="7" t="n">
        <v>1409</v>
      </c>
      <c r="M1187" s="7" t="s">
        <v>1263</v>
      </c>
      <c r="N1187" s="7" t="s">
        <v>832</v>
      </c>
      <c r="O1187" s="7" t="s">
        <v>833</v>
      </c>
      <c r="P1187" s="7" t="n">
        <v>500</v>
      </c>
      <c r="Q1187" s="93" t="n">
        <f aca="false">P1187/100</f>
        <v>5</v>
      </c>
      <c r="R1187" s="7" t="n">
        <v>6</v>
      </c>
      <c r="S1187" s="7" t="n">
        <v>0</v>
      </c>
      <c r="T1187" s="7" t="n">
        <v>0</v>
      </c>
      <c r="U1187" s="7" t="n">
        <v>0</v>
      </c>
      <c r="V1187" s="7" t="n">
        <v>0</v>
      </c>
      <c r="W1187" s="7" t="n">
        <v>0</v>
      </c>
      <c r="X1187" s="7" t="n">
        <v>1</v>
      </c>
      <c r="Y1187" s="7" t="s">
        <v>834</v>
      </c>
      <c r="Z1187" s="7" t="s">
        <v>835</v>
      </c>
      <c r="AA1187" s="7" t="s">
        <v>836</v>
      </c>
      <c r="AB1187" s="7" t="s">
        <v>837</v>
      </c>
      <c r="AC1187" s="7" t="n">
        <v>0</v>
      </c>
      <c r="AD1187" s="7" t="s">
        <v>838</v>
      </c>
      <c r="AE1187" s="7" t="s">
        <v>836</v>
      </c>
    </row>
    <row r="1188" customFormat="false" ht="12.8" hidden="false" customHeight="false" outlineLevel="0" collapsed="false">
      <c r="L1188" s="7" t="n">
        <v>1410</v>
      </c>
      <c r="M1188" s="7" t="s">
        <v>1264</v>
      </c>
      <c r="N1188" s="7" t="s">
        <v>832</v>
      </c>
      <c r="O1188" s="7" t="s">
        <v>833</v>
      </c>
      <c r="P1188" s="7" t="n">
        <v>450</v>
      </c>
      <c r="Q1188" s="93" t="n">
        <f aca="false">P1188/100</f>
        <v>4.5</v>
      </c>
      <c r="R1188" s="7" t="n">
        <v>6</v>
      </c>
      <c r="S1188" s="7" t="n">
        <v>0</v>
      </c>
      <c r="T1188" s="7" t="n">
        <v>0</v>
      </c>
      <c r="U1188" s="7" t="n">
        <v>0</v>
      </c>
      <c r="V1188" s="7" t="n">
        <v>0</v>
      </c>
      <c r="W1188" s="7" t="n">
        <v>0</v>
      </c>
      <c r="X1188" s="7" t="n">
        <v>1</v>
      </c>
      <c r="Y1188" s="7" t="s">
        <v>834</v>
      </c>
      <c r="Z1188" s="7" t="s">
        <v>835</v>
      </c>
      <c r="AA1188" s="7" t="s">
        <v>836</v>
      </c>
      <c r="AB1188" s="7" t="s">
        <v>837</v>
      </c>
      <c r="AC1188" s="7" t="n">
        <v>0</v>
      </c>
      <c r="AD1188" s="7" t="s">
        <v>838</v>
      </c>
      <c r="AE1188" s="7" t="s">
        <v>836</v>
      </c>
    </row>
    <row r="1189" customFormat="false" ht="12.8" hidden="false" customHeight="false" outlineLevel="0" collapsed="false">
      <c r="L1189" s="7" t="n">
        <v>1411</v>
      </c>
      <c r="M1189" s="7" t="s">
        <v>1265</v>
      </c>
      <c r="N1189" s="7" t="s">
        <v>832</v>
      </c>
      <c r="O1189" s="7" t="s">
        <v>833</v>
      </c>
      <c r="P1189" s="7" t="n">
        <v>1700</v>
      </c>
      <c r="Q1189" s="93" t="n">
        <f aca="false">P1189/100</f>
        <v>17</v>
      </c>
      <c r="R1189" s="7" t="n">
        <v>17</v>
      </c>
      <c r="S1189" s="7" t="n">
        <v>0</v>
      </c>
      <c r="T1189" s="7" t="n">
        <v>0</v>
      </c>
      <c r="U1189" s="7" t="n">
        <v>0</v>
      </c>
      <c r="V1189" s="7" t="n">
        <v>0</v>
      </c>
      <c r="W1189" s="7" t="n">
        <v>0</v>
      </c>
      <c r="X1189" s="7" t="n">
        <v>1</v>
      </c>
      <c r="Y1189" s="7" t="s">
        <v>834</v>
      </c>
      <c r="Z1189" s="7" t="s">
        <v>835</v>
      </c>
      <c r="AA1189" s="7" t="s">
        <v>836</v>
      </c>
      <c r="AB1189" s="7" t="s">
        <v>837</v>
      </c>
      <c r="AC1189" s="7" t="n">
        <v>0</v>
      </c>
      <c r="AD1189" s="7" t="s">
        <v>838</v>
      </c>
      <c r="AE1189" s="7" t="s">
        <v>836</v>
      </c>
    </row>
    <row r="1190" customFormat="false" ht="12.8" hidden="false" customHeight="false" outlineLevel="0" collapsed="false">
      <c r="L1190" s="7" t="n">
        <v>1412</v>
      </c>
      <c r="M1190" s="7" t="s">
        <v>1266</v>
      </c>
      <c r="N1190" s="7" t="s">
        <v>832</v>
      </c>
      <c r="O1190" s="7" t="s">
        <v>833</v>
      </c>
      <c r="P1190" s="7" t="n">
        <v>800</v>
      </c>
      <c r="Q1190" s="93" t="n">
        <f aca="false">P1190/100</f>
        <v>8</v>
      </c>
      <c r="R1190" s="7" t="n">
        <v>17</v>
      </c>
      <c r="S1190" s="7" t="n">
        <v>0</v>
      </c>
      <c r="T1190" s="7" t="n">
        <v>0</v>
      </c>
      <c r="U1190" s="7" t="n">
        <v>0</v>
      </c>
      <c r="V1190" s="7" t="n">
        <v>0</v>
      </c>
      <c r="W1190" s="7" t="n">
        <v>0</v>
      </c>
      <c r="X1190" s="7" t="n">
        <v>1</v>
      </c>
      <c r="Y1190" s="7" t="s">
        <v>834</v>
      </c>
      <c r="Z1190" s="7" t="s">
        <v>835</v>
      </c>
      <c r="AA1190" s="7" t="s">
        <v>836</v>
      </c>
      <c r="AB1190" s="7" t="s">
        <v>837</v>
      </c>
      <c r="AC1190" s="7" t="n">
        <v>0</v>
      </c>
      <c r="AD1190" s="7" t="s">
        <v>838</v>
      </c>
      <c r="AE1190" s="7" t="s">
        <v>836</v>
      </c>
    </row>
    <row r="1191" customFormat="false" ht="12.8" hidden="false" customHeight="false" outlineLevel="0" collapsed="false">
      <c r="L1191" s="7" t="n">
        <v>1413</v>
      </c>
      <c r="M1191" s="7" t="s">
        <v>1267</v>
      </c>
      <c r="N1191" s="7" t="s">
        <v>832</v>
      </c>
      <c r="O1191" s="7" t="s">
        <v>833</v>
      </c>
      <c r="P1191" s="7" t="n">
        <v>1200</v>
      </c>
      <c r="Q1191" s="93" t="n">
        <f aca="false">P1191/100</f>
        <v>12</v>
      </c>
      <c r="R1191" s="7" t="n">
        <v>17</v>
      </c>
      <c r="S1191" s="7" t="n">
        <v>0</v>
      </c>
      <c r="T1191" s="7" t="n">
        <v>0</v>
      </c>
      <c r="U1191" s="7" t="n">
        <v>0</v>
      </c>
      <c r="V1191" s="7" t="n">
        <v>0</v>
      </c>
      <c r="W1191" s="7" t="n">
        <v>0</v>
      </c>
      <c r="X1191" s="7" t="n">
        <v>1</v>
      </c>
      <c r="Y1191" s="7" t="s">
        <v>834</v>
      </c>
      <c r="Z1191" s="7" t="s">
        <v>835</v>
      </c>
      <c r="AA1191" s="7" t="s">
        <v>836</v>
      </c>
      <c r="AB1191" s="7" t="s">
        <v>837</v>
      </c>
      <c r="AC1191" s="7" t="n">
        <v>0</v>
      </c>
      <c r="AD1191" s="7" t="s">
        <v>838</v>
      </c>
      <c r="AE1191" s="7" t="s">
        <v>836</v>
      </c>
    </row>
    <row r="1192" customFormat="false" ht="12.8" hidden="false" customHeight="false" outlineLevel="0" collapsed="false">
      <c r="L1192" s="7" t="n">
        <v>1414</v>
      </c>
      <c r="M1192" s="7" t="s">
        <v>1565</v>
      </c>
      <c r="N1192" s="7" t="s">
        <v>832</v>
      </c>
      <c r="O1192" s="7" t="s">
        <v>833</v>
      </c>
      <c r="P1192" s="7" t="n">
        <v>2300</v>
      </c>
      <c r="Q1192" s="93" t="n">
        <f aca="false">P1192/100</f>
        <v>23</v>
      </c>
      <c r="R1192" s="7" t="n">
        <v>17</v>
      </c>
      <c r="S1192" s="7" t="n">
        <v>0</v>
      </c>
      <c r="T1192" s="7" t="n">
        <v>0</v>
      </c>
      <c r="U1192" s="7" t="n">
        <v>0</v>
      </c>
      <c r="V1192" s="7" t="n">
        <v>0</v>
      </c>
      <c r="W1192" s="7" t="n">
        <v>0</v>
      </c>
      <c r="X1192" s="7" t="n">
        <v>1</v>
      </c>
      <c r="Y1192" s="7" t="s">
        <v>834</v>
      </c>
      <c r="Z1192" s="7" t="s">
        <v>835</v>
      </c>
      <c r="AA1192" s="7" t="s">
        <v>836</v>
      </c>
      <c r="AB1192" s="7" t="s">
        <v>837</v>
      </c>
      <c r="AC1192" s="7" t="n">
        <v>0</v>
      </c>
      <c r="AD1192" s="7" t="s">
        <v>838</v>
      </c>
      <c r="AE1192" s="7" t="s">
        <v>836</v>
      </c>
    </row>
    <row r="1193" customFormat="false" ht="12.8" hidden="false" customHeight="false" outlineLevel="0" collapsed="false">
      <c r="L1193" s="7" t="n">
        <v>1415</v>
      </c>
      <c r="M1193" s="7" t="s">
        <v>1269</v>
      </c>
      <c r="N1193" s="7" t="s">
        <v>832</v>
      </c>
      <c r="O1193" s="7" t="s">
        <v>833</v>
      </c>
      <c r="P1193" s="7" t="n">
        <v>1200</v>
      </c>
      <c r="Q1193" s="93" t="n">
        <f aca="false">P1193/100</f>
        <v>12</v>
      </c>
      <c r="R1193" s="7" t="n">
        <v>17</v>
      </c>
      <c r="S1193" s="7" t="n">
        <v>0</v>
      </c>
      <c r="T1193" s="7" t="n">
        <v>0</v>
      </c>
      <c r="U1193" s="7" t="n">
        <v>0</v>
      </c>
      <c r="V1193" s="7" t="n">
        <v>0</v>
      </c>
      <c r="W1193" s="7" t="n">
        <v>0</v>
      </c>
      <c r="X1193" s="7" t="n">
        <v>1</v>
      </c>
      <c r="Y1193" s="7" t="s">
        <v>834</v>
      </c>
      <c r="Z1193" s="7" t="s">
        <v>835</v>
      </c>
      <c r="AA1193" s="7" t="s">
        <v>836</v>
      </c>
      <c r="AB1193" s="7" t="s">
        <v>837</v>
      </c>
      <c r="AC1193" s="7" t="n">
        <v>0</v>
      </c>
      <c r="AD1193" s="7" t="s">
        <v>838</v>
      </c>
      <c r="AE1193" s="7" t="s">
        <v>836</v>
      </c>
    </row>
    <row r="1194" customFormat="false" ht="12.8" hidden="false" customHeight="false" outlineLevel="0" collapsed="false">
      <c r="L1194" s="7" t="n">
        <v>1416</v>
      </c>
      <c r="M1194" s="7" t="s">
        <v>1270</v>
      </c>
      <c r="N1194" s="7" t="s">
        <v>832</v>
      </c>
      <c r="O1194" s="7" t="s">
        <v>833</v>
      </c>
      <c r="P1194" s="7" t="n">
        <v>2200</v>
      </c>
      <c r="Q1194" s="93" t="n">
        <f aca="false">P1194/100</f>
        <v>22</v>
      </c>
      <c r="R1194" s="7" t="n">
        <v>17</v>
      </c>
      <c r="S1194" s="7" t="n">
        <v>0</v>
      </c>
      <c r="T1194" s="7" t="n">
        <v>0</v>
      </c>
      <c r="U1194" s="7" t="n">
        <v>0</v>
      </c>
      <c r="V1194" s="7" t="n">
        <v>0</v>
      </c>
      <c r="W1194" s="7" t="n">
        <v>0</v>
      </c>
      <c r="X1194" s="7" t="n">
        <v>1</v>
      </c>
      <c r="Y1194" s="7" t="s">
        <v>834</v>
      </c>
      <c r="Z1194" s="7" t="s">
        <v>835</v>
      </c>
      <c r="AA1194" s="7" t="s">
        <v>836</v>
      </c>
      <c r="AB1194" s="7" t="s">
        <v>837</v>
      </c>
      <c r="AC1194" s="7" t="n">
        <v>0</v>
      </c>
      <c r="AD1194" s="7" t="s">
        <v>838</v>
      </c>
      <c r="AE1194" s="7" t="s">
        <v>836</v>
      </c>
    </row>
    <row r="1195" customFormat="false" ht="12.8" hidden="false" customHeight="false" outlineLevel="0" collapsed="false">
      <c r="L1195" s="7" t="n">
        <v>1417</v>
      </c>
      <c r="M1195" s="7" t="s">
        <v>1566</v>
      </c>
      <c r="N1195" s="7" t="s">
        <v>832</v>
      </c>
      <c r="O1195" s="7" t="s">
        <v>833</v>
      </c>
      <c r="P1195" s="7" t="n">
        <v>500</v>
      </c>
      <c r="Q1195" s="93" t="n">
        <f aca="false">P1195/100</f>
        <v>5</v>
      </c>
      <c r="R1195" s="7" t="n">
        <v>17</v>
      </c>
      <c r="S1195" s="7" t="n">
        <v>0</v>
      </c>
      <c r="T1195" s="7" t="n">
        <v>0</v>
      </c>
      <c r="U1195" s="7" t="n">
        <v>0</v>
      </c>
      <c r="V1195" s="7" t="n">
        <v>0</v>
      </c>
      <c r="W1195" s="7" t="n">
        <v>0</v>
      </c>
      <c r="X1195" s="7" t="n">
        <v>1</v>
      </c>
      <c r="Y1195" s="7" t="s">
        <v>834</v>
      </c>
      <c r="Z1195" s="7" t="s">
        <v>835</v>
      </c>
      <c r="AA1195" s="7" t="s">
        <v>836</v>
      </c>
      <c r="AB1195" s="7" t="s">
        <v>837</v>
      </c>
      <c r="AC1195" s="7" t="n">
        <v>0</v>
      </c>
      <c r="AD1195" s="7" t="s">
        <v>838</v>
      </c>
      <c r="AE1195" s="7" t="s">
        <v>836</v>
      </c>
    </row>
    <row r="1196" customFormat="false" ht="12.8" hidden="false" customHeight="false" outlineLevel="0" collapsed="false">
      <c r="L1196" s="7" t="n">
        <v>1418</v>
      </c>
      <c r="M1196" s="7" t="s">
        <v>1272</v>
      </c>
      <c r="N1196" s="7" t="s">
        <v>832</v>
      </c>
      <c r="O1196" s="7" t="s">
        <v>862</v>
      </c>
      <c r="P1196" s="7" t="n">
        <v>3850</v>
      </c>
      <c r="Q1196" s="93" t="n">
        <f aca="false">P1196/100</f>
        <v>38.5</v>
      </c>
      <c r="R1196" s="7" t="n">
        <v>12</v>
      </c>
      <c r="S1196" s="7" t="n">
        <v>0</v>
      </c>
      <c r="T1196" s="7" t="n">
        <v>0</v>
      </c>
      <c r="U1196" s="7" t="n">
        <v>0</v>
      </c>
      <c r="V1196" s="7" t="n">
        <v>0</v>
      </c>
      <c r="W1196" s="7" t="n">
        <v>0</v>
      </c>
      <c r="X1196" s="7" t="n">
        <v>1</v>
      </c>
      <c r="Y1196" s="7" t="s">
        <v>834</v>
      </c>
      <c r="Z1196" s="7" t="s">
        <v>835</v>
      </c>
      <c r="AA1196" s="7" t="s">
        <v>836</v>
      </c>
      <c r="AB1196" s="7" t="s">
        <v>837</v>
      </c>
      <c r="AC1196" s="7" t="n">
        <v>0</v>
      </c>
      <c r="AD1196" s="7" t="s">
        <v>838</v>
      </c>
      <c r="AE1196" s="7" t="s">
        <v>836</v>
      </c>
    </row>
    <row r="1197" customFormat="false" ht="12.8" hidden="false" customHeight="false" outlineLevel="0" collapsed="false">
      <c r="L1197" s="7" t="n">
        <v>1419</v>
      </c>
      <c r="M1197" s="7" t="s">
        <v>1273</v>
      </c>
      <c r="N1197" s="7" t="s">
        <v>832</v>
      </c>
      <c r="O1197" s="7" t="s">
        <v>862</v>
      </c>
      <c r="P1197" s="7" t="n">
        <v>2850</v>
      </c>
      <c r="Q1197" s="93" t="n">
        <f aca="false">P1197/100</f>
        <v>28.5</v>
      </c>
      <c r="R1197" s="7" t="n">
        <v>12</v>
      </c>
      <c r="S1197" s="7" t="n">
        <v>0</v>
      </c>
      <c r="T1197" s="7" t="n">
        <v>0</v>
      </c>
      <c r="U1197" s="7" t="n">
        <v>0</v>
      </c>
      <c r="V1197" s="7" t="n">
        <v>0</v>
      </c>
      <c r="W1197" s="7" t="n">
        <v>0</v>
      </c>
      <c r="X1197" s="7" t="n">
        <v>1</v>
      </c>
      <c r="Y1197" s="7" t="s">
        <v>834</v>
      </c>
      <c r="Z1197" s="7" t="s">
        <v>835</v>
      </c>
      <c r="AA1197" s="7" t="s">
        <v>836</v>
      </c>
      <c r="AB1197" s="7" t="s">
        <v>837</v>
      </c>
      <c r="AC1197" s="7" t="n">
        <v>0</v>
      </c>
      <c r="AD1197" s="7" t="s">
        <v>838</v>
      </c>
      <c r="AE1197" s="7" t="s">
        <v>836</v>
      </c>
    </row>
    <row r="1198" customFormat="false" ht="12.8" hidden="false" customHeight="false" outlineLevel="0" collapsed="false">
      <c r="L1198" s="7" t="n">
        <v>1420</v>
      </c>
      <c r="M1198" s="7" t="s">
        <v>1274</v>
      </c>
      <c r="N1198" s="7" t="s">
        <v>832</v>
      </c>
      <c r="O1198" s="7" t="s">
        <v>862</v>
      </c>
      <c r="P1198" s="7" t="n">
        <v>2800</v>
      </c>
      <c r="Q1198" s="93" t="n">
        <f aca="false">P1198/100</f>
        <v>28</v>
      </c>
      <c r="R1198" s="7" t="n">
        <v>12</v>
      </c>
      <c r="S1198" s="7" t="n">
        <v>0</v>
      </c>
      <c r="T1198" s="7" t="n">
        <v>0</v>
      </c>
      <c r="U1198" s="7" t="n">
        <v>0</v>
      </c>
      <c r="V1198" s="7" t="n">
        <v>0</v>
      </c>
      <c r="W1198" s="7" t="n">
        <v>0</v>
      </c>
      <c r="X1198" s="7" t="n">
        <v>1</v>
      </c>
      <c r="Y1198" s="7" t="s">
        <v>834</v>
      </c>
      <c r="Z1198" s="7" t="s">
        <v>835</v>
      </c>
      <c r="AA1198" s="7" t="s">
        <v>836</v>
      </c>
      <c r="AB1198" s="7" t="s">
        <v>837</v>
      </c>
      <c r="AC1198" s="7" t="n">
        <v>0</v>
      </c>
      <c r="AD1198" s="7" t="s">
        <v>838</v>
      </c>
      <c r="AE1198" s="7" t="s">
        <v>836</v>
      </c>
    </row>
    <row r="1199" customFormat="false" ht="12.8" hidden="false" customHeight="false" outlineLevel="0" collapsed="false">
      <c r="L1199" s="7" t="n">
        <v>1421</v>
      </c>
      <c r="M1199" s="7" t="s">
        <v>1275</v>
      </c>
      <c r="N1199" s="7" t="s">
        <v>832</v>
      </c>
      <c r="O1199" s="7" t="s">
        <v>862</v>
      </c>
      <c r="P1199" s="7" t="n">
        <v>1800</v>
      </c>
      <c r="Q1199" s="93" t="n">
        <f aca="false">P1199/100</f>
        <v>18</v>
      </c>
      <c r="R1199" s="7" t="n">
        <v>12</v>
      </c>
      <c r="S1199" s="7" t="n">
        <v>0</v>
      </c>
      <c r="T1199" s="7" t="n">
        <v>0</v>
      </c>
      <c r="U1199" s="7" t="n">
        <v>0</v>
      </c>
      <c r="V1199" s="7" t="n">
        <v>0</v>
      </c>
      <c r="W1199" s="7" t="n">
        <v>0</v>
      </c>
      <c r="X1199" s="7" t="n">
        <v>1</v>
      </c>
      <c r="Y1199" s="7" t="s">
        <v>834</v>
      </c>
      <c r="Z1199" s="7" t="s">
        <v>835</v>
      </c>
      <c r="AA1199" s="7" t="s">
        <v>836</v>
      </c>
      <c r="AB1199" s="7" t="s">
        <v>837</v>
      </c>
      <c r="AC1199" s="7" t="n">
        <v>0</v>
      </c>
      <c r="AD1199" s="7" t="s">
        <v>838</v>
      </c>
      <c r="AE1199" s="7" t="s">
        <v>836</v>
      </c>
    </row>
    <row r="1200" customFormat="false" ht="12.8" hidden="false" customHeight="false" outlineLevel="0" collapsed="false">
      <c r="L1200" s="7" t="n">
        <v>1422</v>
      </c>
      <c r="M1200" s="7" t="s">
        <v>1276</v>
      </c>
      <c r="N1200" s="7" t="s">
        <v>832</v>
      </c>
      <c r="O1200" s="7" t="s">
        <v>862</v>
      </c>
      <c r="P1200" s="7" t="n">
        <v>2800</v>
      </c>
      <c r="Q1200" s="93" t="n">
        <f aca="false">P1200/100</f>
        <v>28</v>
      </c>
      <c r="R1200" s="7" t="n">
        <v>12</v>
      </c>
      <c r="S1200" s="7" t="n">
        <v>0</v>
      </c>
      <c r="T1200" s="7" t="n">
        <v>0</v>
      </c>
      <c r="U1200" s="7" t="n">
        <v>0</v>
      </c>
      <c r="V1200" s="7" t="n">
        <v>0</v>
      </c>
      <c r="W1200" s="7" t="n">
        <v>0</v>
      </c>
      <c r="X1200" s="7" t="n">
        <v>1</v>
      </c>
      <c r="Y1200" s="7" t="s">
        <v>834</v>
      </c>
      <c r="Z1200" s="7" t="s">
        <v>835</v>
      </c>
      <c r="AA1200" s="7" t="s">
        <v>836</v>
      </c>
      <c r="AB1200" s="7" t="s">
        <v>837</v>
      </c>
      <c r="AC1200" s="7" t="n">
        <v>0</v>
      </c>
      <c r="AD1200" s="7" t="s">
        <v>838</v>
      </c>
      <c r="AE1200" s="7" t="s">
        <v>836</v>
      </c>
    </row>
    <row r="1201" customFormat="false" ht="12.8" hidden="false" customHeight="false" outlineLevel="0" collapsed="false">
      <c r="L1201" s="7" t="n">
        <v>1423</v>
      </c>
      <c r="M1201" s="7" t="s">
        <v>1277</v>
      </c>
      <c r="N1201" s="7" t="s">
        <v>832</v>
      </c>
      <c r="O1201" s="7" t="s">
        <v>862</v>
      </c>
      <c r="P1201" s="7" t="n">
        <v>1800</v>
      </c>
      <c r="Q1201" s="93" t="n">
        <f aca="false">P1201/100</f>
        <v>18</v>
      </c>
      <c r="R1201" s="7" t="n">
        <v>12</v>
      </c>
      <c r="S1201" s="7" t="n">
        <v>0</v>
      </c>
      <c r="T1201" s="7" t="n">
        <v>0</v>
      </c>
      <c r="U1201" s="7" t="n">
        <v>0</v>
      </c>
      <c r="V1201" s="7" t="n">
        <v>0</v>
      </c>
      <c r="W1201" s="7" t="n">
        <v>0</v>
      </c>
      <c r="X1201" s="7" t="n">
        <v>1</v>
      </c>
      <c r="Y1201" s="7" t="s">
        <v>834</v>
      </c>
      <c r="Z1201" s="7" t="s">
        <v>835</v>
      </c>
      <c r="AA1201" s="7" t="s">
        <v>836</v>
      </c>
      <c r="AB1201" s="7" t="s">
        <v>837</v>
      </c>
      <c r="AC1201" s="7" t="n">
        <v>0</v>
      </c>
      <c r="AD1201" s="7" t="s">
        <v>838</v>
      </c>
      <c r="AE1201" s="7" t="s">
        <v>836</v>
      </c>
    </row>
    <row r="1202" customFormat="false" ht="12.8" hidden="false" customHeight="false" outlineLevel="0" collapsed="false">
      <c r="L1202" s="7" t="n">
        <v>1424</v>
      </c>
      <c r="M1202" s="7" t="s">
        <v>1278</v>
      </c>
      <c r="N1202" s="7" t="s">
        <v>832</v>
      </c>
      <c r="O1202" s="7" t="s">
        <v>862</v>
      </c>
      <c r="P1202" s="7" t="n">
        <v>300</v>
      </c>
      <c r="Q1202" s="93" t="n">
        <f aca="false">P1202/100</f>
        <v>3</v>
      </c>
      <c r="R1202" s="7" t="n">
        <v>19</v>
      </c>
      <c r="S1202" s="7" t="n">
        <v>0</v>
      </c>
      <c r="T1202" s="7" t="n">
        <v>0</v>
      </c>
      <c r="U1202" s="7" t="n">
        <v>0</v>
      </c>
      <c r="V1202" s="7" t="n">
        <v>0</v>
      </c>
      <c r="W1202" s="7" t="n">
        <v>0</v>
      </c>
      <c r="X1202" s="7" t="n">
        <v>1</v>
      </c>
      <c r="Y1202" s="7" t="s">
        <v>834</v>
      </c>
      <c r="Z1202" s="7" t="s">
        <v>835</v>
      </c>
      <c r="AA1202" s="7" t="s">
        <v>836</v>
      </c>
      <c r="AB1202" s="7" t="s">
        <v>837</v>
      </c>
      <c r="AC1202" s="7" t="n">
        <v>0</v>
      </c>
      <c r="AD1202" s="7" t="s">
        <v>838</v>
      </c>
      <c r="AE1202" s="7" t="s">
        <v>836</v>
      </c>
    </row>
    <row r="1203" customFormat="false" ht="12.8" hidden="false" customHeight="false" outlineLevel="0" collapsed="false">
      <c r="L1203" s="7" t="n">
        <v>1425</v>
      </c>
      <c r="M1203" s="7" t="s">
        <v>1279</v>
      </c>
      <c r="N1203" s="7" t="s">
        <v>832</v>
      </c>
      <c r="O1203" s="7" t="s">
        <v>862</v>
      </c>
      <c r="P1203" s="7" t="n">
        <v>480</v>
      </c>
      <c r="Q1203" s="93" t="n">
        <f aca="false">P1203/100</f>
        <v>4.8</v>
      </c>
      <c r="R1203" s="7" t="n">
        <v>19</v>
      </c>
      <c r="S1203" s="7" t="n">
        <v>0</v>
      </c>
      <c r="T1203" s="7" t="n">
        <v>0</v>
      </c>
      <c r="U1203" s="7" t="n">
        <v>0</v>
      </c>
      <c r="V1203" s="7" t="n">
        <v>0</v>
      </c>
      <c r="W1203" s="7" t="n">
        <v>0</v>
      </c>
      <c r="X1203" s="7" t="n">
        <v>1</v>
      </c>
      <c r="Y1203" s="7" t="s">
        <v>834</v>
      </c>
      <c r="Z1203" s="7" t="s">
        <v>835</v>
      </c>
      <c r="AA1203" s="7" t="s">
        <v>836</v>
      </c>
      <c r="AB1203" s="7" t="s">
        <v>837</v>
      </c>
      <c r="AC1203" s="7" t="n">
        <v>0</v>
      </c>
      <c r="AD1203" s="7" t="s">
        <v>838</v>
      </c>
      <c r="AE1203" s="7" t="s">
        <v>836</v>
      </c>
    </row>
    <row r="1204" customFormat="false" ht="12.8" hidden="false" customHeight="false" outlineLevel="0" collapsed="false">
      <c r="L1204" s="7" t="n">
        <v>1426</v>
      </c>
      <c r="M1204" s="7" t="s">
        <v>1280</v>
      </c>
      <c r="N1204" s="7" t="s">
        <v>832</v>
      </c>
      <c r="O1204" s="7" t="s">
        <v>862</v>
      </c>
      <c r="P1204" s="7" t="n">
        <v>300</v>
      </c>
      <c r="Q1204" s="93" t="n">
        <f aca="false">P1204/100</f>
        <v>3</v>
      </c>
      <c r="R1204" s="7" t="n">
        <v>19</v>
      </c>
      <c r="S1204" s="7" t="n">
        <v>0</v>
      </c>
      <c r="T1204" s="7" t="n">
        <v>0</v>
      </c>
      <c r="U1204" s="7" t="n">
        <v>0</v>
      </c>
      <c r="V1204" s="7" t="n">
        <v>0</v>
      </c>
      <c r="W1204" s="7" t="n">
        <v>0</v>
      </c>
      <c r="X1204" s="7" t="n">
        <v>1</v>
      </c>
      <c r="Y1204" s="7" t="s">
        <v>834</v>
      </c>
      <c r="Z1204" s="7" t="s">
        <v>835</v>
      </c>
      <c r="AA1204" s="7" t="s">
        <v>836</v>
      </c>
      <c r="AB1204" s="7" t="s">
        <v>837</v>
      </c>
      <c r="AC1204" s="7" t="n">
        <v>0</v>
      </c>
      <c r="AD1204" s="7" t="s">
        <v>838</v>
      </c>
      <c r="AE1204" s="7" t="s">
        <v>836</v>
      </c>
    </row>
    <row r="1205" customFormat="false" ht="12.8" hidden="false" customHeight="false" outlineLevel="0" collapsed="false">
      <c r="L1205" s="7" t="n">
        <v>1427</v>
      </c>
      <c r="M1205" s="7" t="s">
        <v>1281</v>
      </c>
      <c r="N1205" s="7" t="s">
        <v>832</v>
      </c>
      <c r="O1205" s="7" t="s">
        <v>862</v>
      </c>
      <c r="P1205" s="7" t="n">
        <v>450</v>
      </c>
      <c r="Q1205" s="93" t="n">
        <f aca="false">P1205/100</f>
        <v>4.5</v>
      </c>
      <c r="R1205" s="7" t="n">
        <v>19</v>
      </c>
      <c r="S1205" s="7" t="n">
        <v>0</v>
      </c>
      <c r="T1205" s="7" t="n">
        <v>0</v>
      </c>
      <c r="U1205" s="7" t="n">
        <v>0</v>
      </c>
      <c r="V1205" s="7" t="n">
        <v>0</v>
      </c>
      <c r="W1205" s="7" t="n">
        <v>0</v>
      </c>
      <c r="X1205" s="7" t="n">
        <v>1</v>
      </c>
      <c r="Y1205" s="7" t="s">
        <v>834</v>
      </c>
      <c r="Z1205" s="7" t="s">
        <v>835</v>
      </c>
      <c r="AA1205" s="7" t="s">
        <v>836</v>
      </c>
      <c r="AB1205" s="7" t="s">
        <v>837</v>
      </c>
      <c r="AC1205" s="7" t="n">
        <v>0</v>
      </c>
      <c r="AD1205" s="7" t="s">
        <v>838</v>
      </c>
      <c r="AE1205" s="7" t="s">
        <v>836</v>
      </c>
    </row>
    <row r="1206" customFormat="false" ht="12.8" hidden="false" customHeight="false" outlineLevel="0" collapsed="false">
      <c r="L1206" s="7" t="n">
        <v>1428</v>
      </c>
      <c r="M1206" s="7" t="s">
        <v>1282</v>
      </c>
      <c r="N1206" s="7" t="s">
        <v>832</v>
      </c>
      <c r="O1206" s="7" t="s">
        <v>862</v>
      </c>
      <c r="P1206" s="7" t="n">
        <v>200</v>
      </c>
      <c r="Q1206" s="93" t="n">
        <f aca="false">P1206/100</f>
        <v>2</v>
      </c>
      <c r="R1206" s="7" t="n">
        <v>19</v>
      </c>
      <c r="S1206" s="7" t="n">
        <v>0</v>
      </c>
      <c r="T1206" s="7" t="n">
        <v>0</v>
      </c>
      <c r="U1206" s="7" t="n">
        <v>0</v>
      </c>
      <c r="V1206" s="7" t="n">
        <v>0</v>
      </c>
      <c r="W1206" s="7" t="n">
        <v>0</v>
      </c>
      <c r="X1206" s="7" t="n">
        <v>1</v>
      </c>
      <c r="Y1206" s="7" t="s">
        <v>834</v>
      </c>
      <c r="Z1206" s="7" t="s">
        <v>835</v>
      </c>
      <c r="AA1206" s="7" t="s">
        <v>836</v>
      </c>
      <c r="AB1206" s="7" t="s">
        <v>837</v>
      </c>
      <c r="AC1206" s="7" t="n">
        <v>0</v>
      </c>
      <c r="AD1206" s="7" t="s">
        <v>838</v>
      </c>
      <c r="AE1206" s="7" t="s">
        <v>836</v>
      </c>
    </row>
    <row r="1207" customFormat="false" ht="12.8" hidden="false" customHeight="false" outlineLevel="0" collapsed="false">
      <c r="L1207" s="7" t="n">
        <v>1429</v>
      </c>
      <c r="M1207" s="7" t="s">
        <v>1283</v>
      </c>
      <c r="N1207" s="7" t="s">
        <v>832</v>
      </c>
      <c r="O1207" s="7" t="s">
        <v>862</v>
      </c>
      <c r="P1207" s="7" t="n">
        <v>450</v>
      </c>
      <c r="Q1207" s="93" t="n">
        <f aca="false">P1207/100</f>
        <v>4.5</v>
      </c>
      <c r="R1207" s="7" t="n">
        <v>19</v>
      </c>
      <c r="S1207" s="7" t="n">
        <v>0</v>
      </c>
      <c r="T1207" s="7" t="n">
        <v>0</v>
      </c>
      <c r="U1207" s="7" t="n">
        <v>0</v>
      </c>
      <c r="V1207" s="7" t="n">
        <v>0</v>
      </c>
      <c r="W1207" s="7" t="n">
        <v>0</v>
      </c>
      <c r="X1207" s="7" t="n">
        <v>1</v>
      </c>
      <c r="Y1207" s="7" t="s">
        <v>834</v>
      </c>
      <c r="Z1207" s="7" t="s">
        <v>835</v>
      </c>
      <c r="AA1207" s="7" t="s">
        <v>836</v>
      </c>
      <c r="AB1207" s="7" t="s">
        <v>837</v>
      </c>
      <c r="AC1207" s="7" t="n">
        <v>0</v>
      </c>
      <c r="AD1207" s="7" t="s">
        <v>838</v>
      </c>
      <c r="AE1207" s="7" t="s">
        <v>836</v>
      </c>
    </row>
    <row r="1208" customFormat="false" ht="12.8" hidden="false" customHeight="false" outlineLevel="0" collapsed="false">
      <c r="L1208" s="7" t="n">
        <v>1430</v>
      </c>
      <c r="M1208" s="7" t="s">
        <v>1284</v>
      </c>
      <c r="N1208" s="7" t="s">
        <v>832</v>
      </c>
      <c r="O1208" s="7" t="s">
        <v>833</v>
      </c>
      <c r="P1208" s="7" t="n">
        <v>2600</v>
      </c>
      <c r="Q1208" s="93" t="n">
        <f aca="false">P1208/100</f>
        <v>26</v>
      </c>
      <c r="R1208" s="7" t="n">
        <v>17</v>
      </c>
      <c r="S1208" s="7" t="n">
        <v>0</v>
      </c>
      <c r="T1208" s="7" t="n">
        <v>0</v>
      </c>
      <c r="U1208" s="7" t="n">
        <v>0</v>
      </c>
      <c r="V1208" s="7" t="n">
        <v>0</v>
      </c>
      <c r="W1208" s="7" t="n">
        <v>0</v>
      </c>
      <c r="X1208" s="7" t="n">
        <v>1</v>
      </c>
      <c r="Y1208" s="7" t="s">
        <v>834</v>
      </c>
      <c r="Z1208" s="7" t="s">
        <v>835</v>
      </c>
      <c r="AA1208" s="7" t="s">
        <v>836</v>
      </c>
      <c r="AB1208" s="7" t="s">
        <v>837</v>
      </c>
      <c r="AC1208" s="7" t="n">
        <v>0</v>
      </c>
      <c r="AD1208" s="7" t="s">
        <v>838</v>
      </c>
      <c r="AE1208" s="7" t="s">
        <v>836</v>
      </c>
    </row>
    <row r="1209" customFormat="false" ht="12.8" hidden="false" customHeight="false" outlineLevel="0" collapsed="false">
      <c r="L1209" s="7" t="n">
        <v>1431</v>
      </c>
      <c r="M1209" s="7" t="s">
        <v>1285</v>
      </c>
      <c r="N1209" s="7" t="s">
        <v>832</v>
      </c>
      <c r="O1209" s="7" t="s">
        <v>862</v>
      </c>
      <c r="P1209" s="7" t="n">
        <v>500</v>
      </c>
      <c r="Q1209" s="93" t="n">
        <f aca="false">P1209/100</f>
        <v>5</v>
      </c>
      <c r="R1209" s="7" t="n">
        <v>9</v>
      </c>
      <c r="S1209" s="7" t="n">
        <v>0</v>
      </c>
      <c r="T1209" s="7" t="n">
        <v>0</v>
      </c>
      <c r="U1209" s="7" t="n">
        <v>0</v>
      </c>
      <c r="V1209" s="7" t="n">
        <v>0</v>
      </c>
      <c r="W1209" s="7" t="n">
        <v>0</v>
      </c>
      <c r="X1209" s="7" t="n">
        <v>1</v>
      </c>
      <c r="Y1209" s="7" t="s">
        <v>834</v>
      </c>
      <c r="Z1209" s="7" t="s">
        <v>835</v>
      </c>
      <c r="AA1209" s="7" t="s">
        <v>836</v>
      </c>
      <c r="AB1209" s="7" t="s">
        <v>837</v>
      </c>
      <c r="AC1209" s="7" t="n">
        <v>0</v>
      </c>
      <c r="AD1209" s="7" t="s">
        <v>838</v>
      </c>
      <c r="AE1209" s="7" t="s">
        <v>836</v>
      </c>
    </row>
    <row r="1210" customFormat="false" ht="12.8" hidden="false" customHeight="false" outlineLevel="0" collapsed="false">
      <c r="L1210" s="7" t="n">
        <v>1432</v>
      </c>
      <c r="M1210" s="7" t="s">
        <v>1286</v>
      </c>
      <c r="N1210" s="7" t="s">
        <v>832</v>
      </c>
      <c r="O1210" s="7" t="s">
        <v>833</v>
      </c>
      <c r="P1210" s="7" t="n">
        <v>2900</v>
      </c>
      <c r="Q1210" s="93" t="n">
        <f aca="false">P1210/100</f>
        <v>29</v>
      </c>
      <c r="R1210" s="7" t="n">
        <v>17</v>
      </c>
      <c r="S1210" s="7" t="n">
        <v>0</v>
      </c>
      <c r="T1210" s="7" t="n">
        <v>0</v>
      </c>
      <c r="U1210" s="7" t="n">
        <v>0</v>
      </c>
      <c r="V1210" s="7" t="n">
        <v>0</v>
      </c>
      <c r="W1210" s="7" t="n">
        <v>0</v>
      </c>
      <c r="X1210" s="7" t="n">
        <v>1</v>
      </c>
      <c r="Y1210" s="7" t="s">
        <v>834</v>
      </c>
      <c r="Z1210" s="7" t="s">
        <v>835</v>
      </c>
      <c r="AA1210" s="7" t="s">
        <v>836</v>
      </c>
      <c r="AB1210" s="7" t="s">
        <v>837</v>
      </c>
      <c r="AC1210" s="7" t="n">
        <v>0</v>
      </c>
      <c r="AD1210" s="7" t="s">
        <v>838</v>
      </c>
      <c r="AE1210" s="7" t="s">
        <v>836</v>
      </c>
    </row>
    <row r="1211" customFormat="false" ht="12.8" hidden="false" customHeight="false" outlineLevel="0" collapsed="false">
      <c r="L1211" s="7" t="n">
        <v>1433</v>
      </c>
      <c r="M1211" s="7" t="s">
        <v>1287</v>
      </c>
      <c r="N1211" s="7" t="s">
        <v>832</v>
      </c>
      <c r="O1211" s="7" t="s">
        <v>833</v>
      </c>
      <c r="P1211" s="7" t="n">
        <v>2100</v>
      </c>
      <c r="Q1211" s="93" t="n">
        <f aca="false">P1211/100</f>
        <v>21</v>
      </c>
      <c r="R1211" s="7" t="n">
        <v>16</v>
      </c>
      <c r="S1211" s="7" t="n">
        <v>0</v>
      </c>
      <c r="T1211" s="7" t="n">
        <v>0</v>
      </c>
      <c r="U1211" s="7" t="n">
        <v>0</v>
      </c>
      <c r="V1211" s="7" t="n">
        <v>0</v>
      </c>
      <c r="W1211" s="7" t="n">
        <v>0</v>
      </c>
      <c r="X1211" s="7" t="n">
        <v>3</v>
      </c>
      <c r="Y1211" s="7" t="s">
        <v>834</v>
      </c>
      <c r="Z1211" s="7" t="s">
        <v>835</v>
      </c>
      <c r="AA1211" s="7" t="s">
        <v>836</v>
      </c>
      <c r="AB1211" s="7" t="s">
        <v>837</v>
      </c>
      <c r="AC1211" s="7" t="n">
        <v>0</v>
      </c>
      <c r="AD1211" s="7" t="s">
        <v>838</v>
      </c>
      <c r="AE1211" s="7" t="s">
        <v>836</v>
      </c>
    </row>
    <row r="1212" customFormat="false" ht="12.8" hidden="false" customHeight="false" outlineLevel="0" collapsed="false">
      <c r="L1212" s="7" t="n">
        <v>1434</v>
      </c>
      <c r="M1212" s="7" t="s">
        <v>1288</v>
      </c>
      <c r="N1212" s="7" t="s">
        <v>832</v>
      </c>
      <c r="O1212" s="7" t="s">
        <v>833</v>
      </c>
      <c r="P1212" s="7" t="n">
        <v>2800</v>
      </c>
      <c r="Q1212" s="93" t="n">
        <f aca="false">P1212/100</f>
        <v>28</v>
      </c>
      <c r="R1212" s="7" t="n">
        <v>16</v>
      </c>
      <c r="S1212" s="7" t="n">
        <v>0</v>
      </c>
      <c r="T1212" s="7" t="n">
        <v>0</v>
      </c>
      <c r="U1212" s="7" t="n">
        <v>0</v>
      </c>
      <c r="V1212" s="7" t="n">
        <v>0</v>
      </c>
      <c r="W1212" s="7" t="n">
        <v>0</v>
      </c>
      <c r="X1212" s="7" t="n">
        <v>3</v>
      </c>
      <c r="Y1212" s="7" t="s">
        <v>834</v>
      </c>
      <c r="Z1212" s="7" t="s">
        <v>835</v>
      </c>
      <c r="AA1212" s="7" t="s">
        <v>836</v>
      </c>
      <c r="AB1212" s="7" t="s">
        <v>837</v>
      </c>
      <c r="AC1212" s="7" t="n">
        <v>0</v>
      </c>
      <c r="AD1212" s="7" t="s">
        <v>838</v>
      </c>
      <c r="AE1212" s="7" t="s">
        <v>836</v>
      </c>
    </row>
    <row r="1213" customFormat="false" ht="12.8" hidden="false" customHeight="false" outlineLevel="0" collapsed="false">
      <c r="L1213" s="7" t="n">
        <v>1436</v>
      </c>
      <c r="M1213" s="7" t="s">
        <v>1289</v>
      </c>
      <c r="N1213" s="7" t="s">
        <v>832</v>
      </c>
      <c r="O1213" s="7" t="s">
        <v>833</v>
      </c>
      <c r="P1213" s="7" t="n">
        <v>1600</v>
      </c>
      <c r="Q1213" s="93" t="n">
        <f aca="false">P1213/100</f>
        <v>16</v>
      </c>
      <c r="R1213" s="7" t="n">
        <v>7</v>
      </c>
      <c r="S1213" s="7" t="n">
        <v>0</v>
      </c>
      <c r="T1213" s="7" t="n">
        <v>0</v>
      </c>
      <c r="U1213" s="7" t="n">
        <v>0</v>
      </c>
      <c r="V1213" s="7" t="n">
        <v>0</v>
      </c>
      <c r="W1213" s="7" t="n">
        <v>0</v>
      </c>
      <c r="X1213" s="7" t="n">
        <v>1</v>
      </c>
      <c r="Y1213" s="7" t="s">
        <v>834</v>
      </c>
      <c r="Z1213" s="7" t="s">
        <v>835</v>
      </c>
      <c r="AA1213" s="7" t="s">
        <v>836</v>
      </c>
      <c r="AB1213" s="7" t="s">
        <v>837</v>
      </c>
      <c r="AC1213" s="7" t="n">
        <v>0</v>
      </c>
      <c r="AD1213" s="7" t="s">
        <v>838</v>
      </c>
      <c r="AE1213" s="7" t="s">
        <v>836</v>
      </c>
    </row>
    <row r="1214" customFormat="false" ht="12.8" hidden="false" customHeight="false" outlineLevel="0" collapsed="false">
      <c r="L1214" s="7" t="n">
        <v>1437</v>
      </c>
      <c r="M1214" s="7" t="s">
        <v>1290</v>
      </c>
      <c r="N1214" s="7" t="s">
        <v>832</v>
      </c>
      <c r="O1214" s="7" t="s">
        <v>862</v>
      </c>
      <c r="P1214" s="7" t="n">
        <v>1500</v>
      </c>
      <c r="Q1214" s="93" t="n">
        <f aca="false">P1214/100</f>
        <v>15</v>
      </c>
      <c r="R1214" s="7" t="n">
        <v>7</v>
      </c>
      <c r="S1214" s="7" t="n">
        <v>0</v>
      </c>
      <c r="T1214" s="7" t="n">
        <v>0</v>
      </c>
      <c r="U1214" s="7" t="n">
        <v>0</v>
      </c>
      <c r="V1214" s="7" t="n">
        <v>0</v>
      </c>
      <c r="W1214" s="7" t="n">
        <v>0</v>
      </c>
      <c r="X1214" s="7" t="n">
        <v>1</v>
      </c>
      <c r="Y1214" s="7" t="s">
        <v>834</v>
      </c>
      <c r="Z1214" s="7" t="s">
        <v>835</v>
      </c>
      <c r="AA1214" s="7" t="s">
        <v>836</v>
      </c>
      <c r="AB1214" s="7" t="s">
        <v>837</v>
      </c>
      <c r="AC1214" s="7" t="n">
        <v>0</v>
      </c>
      <c r="AD1214" s="7" t="s">
        <v>838</v>
      </c>
      <c r="AE1214" s="7" t="s">
        <v>836</v>
      </c>
    </row>
    <row r="1215" customFormat="false" ht="12.8" hidden="false" customHeight="false" outlineLevel="0" collapsed="false">
      <c r="L1215" s="7" t="n">
        <v>1438</v>
      </c>
      <c r="M1215" s="7" t="s">
        <v>1567</v>
      </c>
      <c r="N1215" s="7" t="s">
        <v>832</v>
      </c>
      <c r="O1215" s="7" t="s">
        <v>862</v>
      </c>
      <c r="P1215" s="7" t="n">
        <v>2000</v>
      </c>
      <c r="Q1215" s="93" t="n">
        <f aca="false">P1215/100</f>
        <v>20</v>
      </c>
      <c r="R1215" s="7" t="n">
        <v>31</v>
      </c>
      <c r="S1215" s="7" t="n">
        <v>0</v>
      </c>
      <c r="T1215" s="7" t="n">
        <v>0</v>
      </c>
      <c r="U1215" s="7" t="n">
        <v>0</v>
      </c>
      <c r="V1215" s="7" t="n">
        <v>0</v>
      </c>
      <c r="W1215" s="7" t="n">
        <v>0</v>
      </c>
      <c r="X1215" s="7" t="n">
        <v>1</v>
      </c>
      <c r="Y1215" s="7" t="s">
        <v>834</v>
      </c>
      <c r="Z1215" s="7" t="s">
        <v>835</v>
      </c>
      <c r="AA1215" s="7" t="s">
        <v>836</v>
      </c>
      <c r="AB1215" s="7" t="s">
        <v>837</v>
      </c>
      <c r="AC1215" s="7" t="n">
        <v>0</v>
      </c>
      <c r="AD1215" s="7" t="s">
        <v>838</v>
      </c>
      <c r="AE1215" s="7" t="s">
        <v>836</v>
      </c>
    </row>
    <row r="1216" customFormat="false" ht="12.8" hidden="false" customHeight="false" outlineLevel="0" collapsed="false">
      <c r="L1216" s="7" t="n">
        <v>1439</v>
      </c>
      <c r="M1216" s="7" t="s">
        <v>1292</v>
      </c>
      <c r="N1216" s="7" t="s">
        <v>832</v>
      </c>
      <c r="O1216" s="7" t="s">
        <v>833</v>
      </c>
      <c r="P1216" s="7" t="n">
        <v>650</v>
      </c>
      <c r="Q1216" s="93" t="n">
        <f aca="false">P1216/100</f>
        <v>6.5</v>
      </c>
      <c r="R1216" s="7" t="n">
        <v>31</v>
      </c>
      <c r="S1216" s="7" t="n">
        <v>0</v>
      </c>
      <c r="T1216" s="7" t="n">
        <v>0</v>
      </c>
      <c r="U1216" s="7" t="n">
        <v>0</v>
      </c>
      <c r="V1216" s="7" t="n">
        <v>0</v>
      </c>
      <c r="W1216" s="7" t="n">
        <v>0</v>
      </c>
      <c r="X1216" s="7" t="n">
        <v>1</v>
      </c>
      <c r="Y1216" s="7" t="s">
        <v>834</v>
      </c>
      <c r="Z1216" s="7" t="s">
        <v>835</v>
      </c>
      <c r="AA1216" s="7" t="s">
        <v>836</v>
      </c>
      <c r="AB1216" s="7" t="s">
        <v>837</v>
      </c>
      <c r="AC1216" s="7" t="n">
        <v>0</v>
      </c>
      <c r="AD1216" s="7" t="s">
        <v>838</v>
      </c>
      <c r="AE1216" s="7" t="s">
        <v>836</v>
      </c>
    </row>
    <row r="1217" customFormat="false" ht="12.8" hidden="false" customHeight="false" outlineLevel="0" collapsed="false">
      <c r="L1217" s="7" t="n">
        <v>1440</v>
      </c>
      <c r="M1217" s="7" t="s">
        <v>1293</v>
      </c>
      <c r="N1217" s="7" t="s">
        <v>832</v>
      </c>
      <c r="O1217" s="7" t="s">
        <v>833</v>
      </c>
      <c r="P1217" s="7" t="n">
        <v>700</v>
      </c>
      <c r="Q1217" s="93" t="n">
        <f aca="false">P1217/100</f>
        <v>7</v>
      </c>
      <c r="R1217" s="7" t="n">
        <v>31</v>
      </c>
      <c r="S1217" s="7" t="n">
        <v>0</v>
      </c>
      <c r="T1217" s="7" t="n">
        <v>0</v>
      </c>
      <c r="U1217" s="7" t="n">
        <v>0</v>
      </c>
      <c r="V1217" s="7" t="n">
        <v>0</v>
      </c>
      <c r="W1217" s="7" t="n">
        <v>0</v>
      </c>
      <c r="X1217" s="7" t="n">
        <v>1</v>
      </c>
      <c r="Y1217" s="7" t="s">
        <v>834</v>
      </c>
      <c r="Z1217" s="7" t="s">
        <v>835</v>
      </c>
      <c r="AA1217" s="7" t="s">
        <v>836</v>
      </c>
      <c r="AB1217" s="7" t="s">
        <v>837</v>
      </c>
      <c r="AC1217" s="7" t="n">
        <v>0</v>
      </c>
      <c r="AD1217" s="7" t="s">
        <v>838</v>
      </c>
      <c r="AE1217" s="7" t="s">
        <v>836</v>
      </c>
    </row>
    <row r="1218" customFormat="false" ht="12.8" hidden="false" customHeight="false" outlineLevel="0" collapsed="false">
      <c r="L1218" s="7" t="n">
        <v>1441</v>
      </c>
      <c r="M1218" s="7" t="s">
        <v>1294</v>
      </c>
      <c r="N1218" s="7" t="s">
        <v>832</v>
      </c>
      <c r="O1218" s="7" t="s">
        <v>833</v>
      </c>
      <c r="P1218" s="7" t="n">
        <v>1400</v>
      </c>
      <c r="Q1218" s="93" t="n">
        <f aca="false">P1218/100</f>
        <v>14</v>
      </c>
      <c r="R1218" s="7" t="n">
        <v>17</v>
      </c>
      <c r="S1218" s="7" t="n">
        <v>0</v>
      </c>
      <c r="T1218" s="7" t="n">
        <v>0</v>
      </c>
      <c r="U1218" s="7" t="n">
        <v>0</v>
      </c>
      <c r="V1218" s="7" t="n">
        <v>0</v>
      </c>
      <c r="W1218" s="7" t="n">
        <v>0</v>
      </c>
      <c r="X1218" s="7" t="n">
        <v>1</v>
      </c>
      <c r="Y1218" s="7" t="s">
        <v>834</v>
      </c>
      <c r="Z1218" s="7" t="s">
        <v>835</v>
      </c>
      <c r="AA1218" s="7" t="s">
        <v>836</v>
      </c>
      <c r="AB1218" s="7" t="s">
        <v>837</v>
      </c>
      <c r="AC1218" s="7" t="n">
        <v>0</v>
      </c>
      <c r="AD1218" s="7" t="s">
        <v>838</v>
      </c>
      <c r="AE1218" s="7" t="s">
        <v>836</v>
      </c>
    </row>
    <row r="1219" customFormat="false" ht="12.8" hidden="false" customHeight="false" outlineLevel="0" collapsed="false">
      <c r="L1219" s="7" t="n">
        <v>1442</v>
      </c>
      <c r="M1219" s="7" t="s">
        <v>1295</v>
      </c>
      <c r="N1219" s="7" t="s">
        <v>832</v>
      </c>
      <c r="O1219" s="7" t="s">
        <v>833</v>
      </c>
      <c r="P1219" s="7" t="n">
        <v>2650</v>
      </c>
      <c r="Q1219" s="93" t="n">
        <f aca="false">P1219/100</f>
        <v>26.5</v>
      </c>
      <c r="R1219" s="7" t="n">
        <v>31</v>
      </c>
      <c r="S1219" s="7" t="n">
        <v>0</v>
      </c>
      <c r="T1219" s="7" t="n">
        <v>0</v>
      </c>
      <c r="U1219" s="7" t="n">
        <v>0</v>
      </c>
      <c r="V1219" s="7" t="n">
        <v>0</v>
      </c>
      <c r="W1219" s="7" t="n">
        <v>0</v>
      </c>
      <c r="X1219" s="7" t="n">
        <v>1</v>
      </c>
      <c r="Y1219" s="7" t="s">
        <v>834</v>
      </c>
      <c r="Z1219" s="7" t="s">
        <v>835</v>
      </c>
      <c r="AA1219" s="7" t="s">
        <v>836</v>
      </c>
      <c r="AB1219" s="7" t="s">
        <v>837</v>
      </c>
      <c r="AC1219" s="7" t="n">
        <v>0</v>
      </c>
      <c r="AD1219" s="7" t="s">
        <v>838</v>
      </c>
      <c r="AE1219" s="7" t="s">
        <v>836</v>
      </c>
    </row>
    <row r="1220" customFormat="false" ht="12.8" hidden="false" customHeight="false" outlineLevel="0" collapsed="false">
      <c r="L1220" s="7" t="n">
        <v>1443</v>
      </c>
      <c r="M1220" s="7" t="s">
        <v>1296</v>
      </c>
      <c r="N1220" s="7" t="s">
        <v>832</v>
      </c>
      <c r="O1220" s="7" t="s">
        <v>833</v>
      </c>
      <c r="P1220" s="7" t="n">
        <v>380</v>
      </c>
      <c r="Q1220" s="93" t="n">
        <f aca="false">P1220/100</f>
        <v>3.8</v>
      </c>
      <c r="R1220" s="7" t="n">
        <v>31</v>
      </c>
      <c r="S1220" s="7" t="n">
        <v>0</v>
      </c>
      <c r="T1220" s="7" t="n">
        <v>0</v>
      </c>
      <c r="U1220" s="7" t="n">
        <v>0</v>
      </c>
      <c r="V1220" s="7" t="n">
        <v>0</v>
      </c>
      <c r="W1220" s="7" t="n">
        <v>0</v>
      </c>
      <c r="X1220" s="7" t="n">
        <v>1</v>
      </c>
      <c r="Y1220" s="7" t="s">
        <v>834</v>
      </c>
      <c r="Z1220" s="7" t="s">
        <v>835</v>
      </c>
      <c r="AA1220" s="7" t="s">
        <v>836</v>
      </c>
      <c r="AB1220" s="7" t="s">
        <v>837</v>
      </c>
      <c r="AC1220" s="7" t="n">
        <v>0</v>
      </c>
      <c r="AD1220" s="7" t="s">
        <v>838</v>
      </c>
      <c r="AE1220" s="7" t="s">
        <v>836</v>
      </c>
    </row>
    <row r="1221" customFormat="false" ht="12.8" hidden="false" customHeight="false" outlineLevel="0" collapsed="false">
      <c r="L1221" s="7" t="n">
        <v>1444</v>
      </c>
      <c r="M1221" s="7" t="s">
        <v>1297</v>
      </c>
      <c r="N1221" s="7" t="s">
        <v>832</v>
      </c>
      <c r="O1221" s="7" t="s">
        <v>833</v>
      </c>
      <c r="P1221" s="7" t="n">
        <v>730</v>
      </c>
      <c r="Q1221" s="93" t="n">
        <f aca="false">P1221/100</f>
        <v>7.3</v>
      </c>
      <c r="R1221" s="7" t="n">
        <v>31</v>
      </c>
      <c r="S1221" s="7" t="n">
        <v>0</v>
      </c>
      <c r="T1221" s="7" t="n">
        <v>0</v>
      </c>
      <c r="U1221" s="7" t="n">
        <v>0</v>
      </c>
      <c r="V1221" s="7" t="n">
        <v>0</v>
      </c>
      <c r="W1221" s="7" t="n">
        <v>0</v>
      </c>
      <c r="X1221" s="7" t="n">
        <v>1</v>
      </c>
      <c r="Y1221" s="7" t="s">
        <v>834</v>
      </c>
      <c r="Z1221" s="7" t="s">
        <v>835</v>
      </c>
      <c r="AA1221" s="7" t="s">
        <v>836</v>
      </c>
      <c r="AB1221" s="7" t="s">
        <v>837</v>
      </c>
      <c r="AC1221" s="7" t="n">
        <v>0</v>
      </c>
      <c r="AD1221" s="7" t="s">
        <v>838</v>
      </c>
      <c r="AE1221" s="7" t="s">
        <v>836</v>
      </c>
    </row>
    <row r="1222" customFormat="false" ht="12.8" hidden="false" customHeight="false" outlineLevel="0" collapsed="false">
      <c r="L1222" s="7" t="n">
        <v>1445</v>
      </c>
      <c r="M1222" s="7" t="s">
        <v>1541</v>
      </c>
      <c r="N1222" s="7" t="s">
        <v>832</v>
      </c>
      <c r="O1222" s="7" t="s">
        <v>833</v>
      </c>
      <c r="P1222" s="7" t="n">
        <v>900</v>
      </c>
      <c r="Q1222" s="93" t="n">
        <f aca="false">P1222/100</f>
        <v>9</v>
      </c>
      <c r="R1222" s="7" t="n">
        <v>31</v>
      </c>
      <c r="S1222" s="7" t="n">
        <v>0</v>
      </c>
      <c r="T1222" s="7" t="n">
        <v>0</v>
      </c>
      <c r="U1222" s="7" t="n">
        <v>0</v>
      </c>
      <c r="V1222" s="7" t="n">
        <v>0</v>
      </c>
      <c r="W1222" s="7" t="n">
        <v>0</v>
      </c>
      <c r="X1222" s="7" t="n">
        <v>1</v>
      </c>
      <c r="Y1222" s="7" t="s">
        <v>834</v>
      </c>
      <c r="Z1222" s="7" t="s">
        <v>835</v>
      </c>
      <c r="AA1222" s="7" t="s">
        <v>836</v>
      </c>
      <c r="AB1222" s="7" t="s">
        <v>837</v>
      </c>
      <c r="AC1222" s="7" t="n">
        <v>0</v>
      </c>
      <c r="AD1222" s="7" t="s">
        <v>838</v>
      </c>
      <c r="AE1222" s="7" t="s">
        <v>836</v>
      </c>
    </row>
    <row r="1223" customFormat="false" ht="12.8" hidden="false" customHeight="false" outlineLevel="0" collapsed="false">
      <c r="L1223" s="7" t="n">
        <v>1446</v>
      </c>
      <c r="M1223" s="7" t="s">
        <v>1299</v>
      </c>
      <c r="N1223" s="7" t="s">
        <v>832</v>
      </c>
      <c r="O1223" s="7" t="s">
        <v>833</v>
      </c>
      <c r="P1223" s="7" t="n">
        <v>900</v>
      </c>
      <c r="Q1223" s="93" t="n">
        <f aca="false">P1223/100</f>
        <v>9</v>
      </c>
      <c r="R1223" s="7" t="n">
        <v>31</v>
      </c>
      <c r="S1223" s="7" t="n">
        <v>0</v>
      </c>
      <c r="T1223" s="7" t="n">
        <v>0</v>
      </c>
      <c r="U1223" s="7" t="n">
        <v>0</v>
      </c>
      <c r="V1223" s="7" t="n">
        <v>0</v>
      </c>
      <c r="W1223" s="7" t="n">
        <v>0</v>
      </c>
      <c r="X1223" s="7" t="n">
        <v>1</v>
      </c>
      <c r="Y1223" s="7" t="s">
        <v>834</v>
      </c>
      <c r="Z1223" s="7" t="s">
        <v>835</v>
      </c>
      <c r="AA1223" s="7" t="s">
        <v>836</v>
      </c>
      <c r="AB1223" s="7" t="s">
        <v>837</v>
      </c>
      <c r="AC1223" s="7" t="n">
        <v>0</v>
      </c>
      <c r="AD1223" s="7" t="s">
        <v>838</v>
      </c>
      <c r="AE1223" s="7" t="s">
        <v>836</v>
      </c>
    </row>
    <row r="1224" customFormat="false" ht="12.8" hidden="false" customHeight="false" outlineLevel="0" collapsed="false">
      <c r="L1224" s="7" t="n">
        <v>1447</v>
      </c>
      <c r="M1224" s="7" t="s">
        <v>1300</v>
      </c>
      <c r="N1224" s="7" t="s">
        <v>832</v>
      </c>
      <c r="O1224" s="7" t="s">
        <v>862</v>
      </c>
      <c r="P1224" s="7" t="n">
        <v>6100</v>
      </c>
      <c r="Q1224" s="93" t="n">
        <f aca="false">P1224/100</f>
        <v>61</v>
      </c>
      <c r="R1224" s="7" t="n">
        <v>12</v>
      </c>
      <c r="S1224" s="7" t="n">
        <v>0</v>
      </c>
      <c r="T1224" s="7" t="n">
        <v>0</v>
      </c>
      <c r="U1224" s="7" t="n">
        <v>0</v>
      </c>
      <c r="V1224" s="7" t="n">
        <v>0</v>
      </c>
      <c r="W1224" s="7" t="n">
        <v>0</v>
      </c>
      <c r="X1224" s="7" t="n">
        <v>1</v>
      </c>
      <c r="Y1224" s="7" t="s">
        <v>834</v>
      </c>
      <c r="Z1224" s="7" t="s">
        <v>835</v>
      </c>
      <c r="AA1224" s="7" t="s">
        <v>836</v>
      </c>
      <c r="AB1224" s="7" t="s">
        <v>837</v>
      </c>
      <c r="AC1224" s="7" t="n">
        <v>0</v>
      </c>
      <c r="AD1224" s="7" t="s">
        <v>838</v>
      </c>
      <c r="AE1224" s="7" t="s">
        <v>836</v>
      </c>
    </row>
    <row r="1225" customFormat="false" ht="12.8" hidden="false" customHeight="false" outlineLevel="0" collapsed="false">
      <c r="L1225" s="7" t="n">
        <v>1448</v>
      </c>
      <c r="M1225" s="7" t="s">
        <v>1301</v>
      </c>
      <c r="N1225" s="7" t="s">
        <v>832</v>
      </c>
      <c r="O1225" s="7" t="s">
        <v>833</v>
      </c>
      <c r="P1225" s="7" t="n">
        <v>280</v>
      </c>
      <c r="Q1225" s="93" t="n">
        <f aca="false">P1225/100</f>
        <v>2.8</v>
      </c>
      <c r="R1225" s="7" t="n">
        <v>7</v>
      </c>
      <c r="S1225" s="7" t="n">
        <v>0</v>
      </c>
      <c r="T1225" s="7" t="n">
        <v>0</v>
      </c>
      <c r="U1225" s="7" t="n">
        <v>0</v>
      </c>
      <c r="V1225" s="7" t="n">
        <v>0</v>
      </c>
      <c r="W1225" s="7" t="n">
        <v>0</v>
      </c>
      <c r="X1225" s="7" t="n">
        <v>1</v>
      </c>
      <c r="Y1225" s="7" t="s">
        <v>834</v>
      </c>
      <c r="Z1225" s="7" t="s">
        <v>835</v>
      </c>
      <c r="AA1225" s="7" t="s">
        <v>836</v>
      </c>
      <c r="AB1225" s="7" t="s">
        <v>837</v>
      </c>
      <c r="AC1225" s="7" t="n">
        <v>0</v>
      </c>
      <c r="AD1225" s="7" t="s">
        <v>838</v>
      </c>
      <c r="AE1225" s="7" t="s">
        <v>836</v>
      </c>
    </row>
    <row r="1226" customFormat="false" ht="12.8" hidden="false" customHeight="false" outlineLevel="0" collapsed="false">
      <c r="L1226" s="7" t="n">
        <v>1449</v>
      </c>
      <c r="M1226" s="7" t="s">
        <v>1302</v>
      </c>
      <c r="N1226" s="7" t="s">
        <v>832</v>
      </c>
      <c r="O1226" s="7" t="s">
        <v>862</v>
      </c>
      <c r="P1226" s="7" t="n">
        <v>5100</v>
      </c>
      <c r="Q1226" s="93" t="n">
        <f aca="false">P1226/100</f>
        <v>51</v>
      </c>
      <c r="R1226" s="7" t="n">
        <v>12</v>
      </c>
      <c r="S1226" s="7" t="n">
        <v>0</v>
      </c>
      <c r="T1226" s="7" t="n">
        <v>0</v>
      </c>
      <c r="U1226" s="7" t="n">
        <v>0</v>
      </c>
      <c r="V1226" s="7" t="n">
        <v>0</v>
      </c>
      <c r="W1226" s="7" t="n">
        <v>0</v>
      </c>
      <c r="X1226" s="7" t="n">
        <v>1</v>
      </c>
      <c r="Y1226" s="7" t="s">
        <v>834</v>
      </c>
      <c r="Z1226" s="7" t="s">
        <v>835</v>
      </c>
      <c r="AA1226" s="7" t="s">
        <v>836</v>
      </c>
      <c r="AB1226" s="7" t="s">
        <v>837</v>
      </c>
      <c r="AC1226" s="7" t="n">
        <v>0</v>
      </c>
      <c r="AD1226" s="7" t="s">
        <v>838</v>
      </c>
      <c r="AE1226" s="7" t="s">
        <v>836</v>
      </c>
    </row>
    <row r="1227" customFormat="false" ht="12.8" hidden="false" customHeight="false" outlineLevel="0" collapsed="false">
      <c r="L1227" s="7" t="n">
        <v>1450</v>
      </c>
      <c r="M1227" s="7" t="s">
        <v>1303</v>
      </c>
      <c r="N1227" s="7" t="s">
        <v>832</v>
      </c>
      <c r="O1227" s="7" t="s">
        <v>833</v>
      </c>
      <c r="P1227" s="7" t="n">
        <v>4500</v>
      </c>
      <c r="Q1227" s="93" t="n">
        <f aca="false">P1227/100</f>
        <v>45</v>
      </c>
      <c r="R1227" s="7" t="n">
        <v>4</v>
      </c>
      <c r="S1227" s="7" t="n">
        <v>0</v>
      </c>
      <c r="T1227" s="7" t="n">
        <v>0</v>
      </c>
      <c r="U1227" s="7" t="n">
        <v>0</v>
      </c>
      <c r="V1227" s="7" t="n">
        <v>0</v>
      </c>
      <c r="W1227" s="7" t="n">
        <v>0</v>
      </c>
      <c r="X1227" s="7" t="n">
        <v>1</v>
      </c>
      <c r="Y1227" s="7" t="s">
        <v>834</v>
      </c>
      <c r="Z1227" s="7" t="s">
        <v>835</v>
      </c>
      <c r="AA1227" s="7" t="s">
        <v>836</v>
      </c>
      <c r="AB1227" s="7" t="s">
        <v>837</v>
      </c>
      <c r="AC1227" s="7" t="n">
        <v>0</v>
      </c>
      <c r="AD1227" s="7" t="s">
        <v>838</v>
      </c>
      <c r="AE1227" s="7" t="s">
        <v>836</v>
      </c>
    </row>
    <row r="1228" customFormat="false" ht="12.8" hidden="false" customHeight="false" outlineLevel="0" collapsed="false">
      <c r="L1228" s="7" t="n">
        <v>1451</v>
      </c>
      <c r="M1228" s="7" t="s">
        <v>1304</v>
      </c>
      <c r="N1228" s="7" t="s">
        <v>832</v>
      </c>
      <c r="O1228" s="7" t="s">
        <v>833</v>
      </c>
      <c r="P1228" s="7" t="n">
        <v>280</v>
      </c>
      <c r="Q1228" s="93" t="n">
        <f aca="false">P1228/100</f>
        <v>2.8</v>
      </c>
      <c r="R1228" s="7" t="n">
        <v>13</v>
      </c>
      <c r="S1228" s="7" t="n">
        <v>0</v>
      </c>
      <c r="T1228" s="7" t="n">
        <v>0</v>
      </c>
      <c r="U1228" s="7" t="n">
        <v>0</v>
      </c>
      <c r="V1228" s="7" t="n">
        <v>0</v>
      </c>
      <c r="W1228" s="7" t="n">
        <v>0</v>
      </c>
      <c r="X1228" s="7" t="n">
        <v>1</v>
      </c>
      <c r="Y1228" s="7" t="s">
        <v>834</v>
      </c>
      <c r="Z1228" s="7" t="s">
        <v>835</v>
      </c>
      <c r="AA1228" s="7" t="s">
        <v>836</v>
      </c>
      <c r="AB1228" s="7" t="s">
        <v>837</v>
      </c>
      <c r="AC1228" s="7" t="n">
        <v>0</v>
      </c>
      <c r="AD1228" s="7" t="s">
        <v>838</v>
      </c>
      <c r="AE1228" s="7" t="s">
        <v>836</v>
      </c>
    </row>
    <row r="1229" customFormat="false" ht="12.8" hidden="false" customHeight="false" outlineLevel="0" collapsed="false">
      <c r="L1229" s="7" t="n">
        <v>1452</v>
      </c>
      <c r="M1229" s="7" t="s">
        <v>1305</v>
      </c>
      <c r="N1229" s="7" t="s">
        <v>832</v>
      </c>
      <c r="O1229" s="7" t="s">
        <v>833</v>
      </c>
      <c r="P1229" s="7" t="n">
        <v>330</v>
      </c>
      <c r="Q1229" s="93" t="n">
        <f aca="false">P1229/100</f>
        <v>3.3</v>
      </c>
      <c r="R1229" s="7" t="n">
        <v>13</v>
      </c>
      <c r="S1229" s="7" t="n">
        <v>0</v>
      </c>
      <c r="T1229" s="7" t="n">
        <v>0</v>
      </c>
      <c r="U1229" s="7" t="n">
        <v>0</v>
      </c>
      <c r="V1229" s="7" t="n">
        <v>0</v>
      </c>
      <c r="W1229" s="7" t="n">
        <v>0</v>
      </c>
      <c r="X1229" s="7" t="n">
        <v>1</v>
      </c>
      <c r="Y1229" s="7" t="s">
        <v>834</v>
      </c>
      <c r="Z1229" s="7" t="s">
        <v>835</v>
      </c>
      <c r="AA1229" s="7" t="s">
        <v>836</v>
      </c>
      <c r="AB1229" s="7" t="s">
        <v>837</v>
      </c>
      <c r="AC1229" s="7" t="n">
        <v>0</v>
      </c>
      <c r="AD1229" s="7" t="s">
        <v>838</v>
      </c>
      <c r="AE1229" s="7" t="s">
        <v>836</v>
      </c>
    </row>
    <row r="1230" customFormat="false" ht="12.8" hidden="false" customHeight="false" outlineLevel="0" collapsed="false">
      <c r="L1230" s="7" t="n">
        <v>1453</v>
      </c>
      <c r="M1230" s="7" t="s">
        <v>1306</v>
      </c>
      <c r="N1230" s="7" t="s">
        <v>832</v>
      </c>
      <c r="O1230" s="7" t="s">
        <v>833</v>
      </c>
      <c r="P1230" s="7" t="n">
        <v>490</v>
      </c>
      <c r="Q1230" s="93" t="n">
        <f aca="false">P1230/100</f>
        <v>4.9</v>
      </c>
      <c r="R1230" s="7" t="n">
        <v>13</v>
      </c>
      <c r="S1230" s="7" t="n">
        <v>0</v>
      </c>
      <c r="T1230" s="7" t="n">
        <v>0</v>
      </c>
      <c r="U1230" s="7" t="n">
        <v>0</v>
      </c>
      <c r="V1230" s="7" t="n">
        <v>0</v>
      </c>
      <c r="W1230" s="7" t="n">
        <v>0</v>
      </c>
      <c r="X1230" s="7" t="n">
        <v>1</v>
      </c>
      <c r="Y1230" s="7" t="s">
        <v>834</v>
      </c>
      <c r="Z1230" s="7" t="s">
        <v>835</v>
      </c>
      <c r="AA1230" s="7" t="s">
        <v>836</v>
      </c>
      <c r="AB1230" s="7" t="s">
        <v>837</v>
      </c>
      <c r="AC1230" s="7" t="n">
        <v>0</v>
      </c>
      <c r="AD1230" s="7" t="s">
        <v>838</v>
      </c>
      <c r="AE1230" s="7" t="s">
        <v>836</v>
      </c>
    </row>
    <row r="1231" customFormat="false" ht="12.8" hidden="false" customHeight="false" outlineLevel="0" collapsed="false">
      <c r="L1231" s="7" t="n">
        <v>1454</v>
      </c>
      <c r="M1231" s="7" t="s">
        <v>1307</v>
      </c>
      <c r="N1231" s="7" t="s">
        <v>832</v>
      </c>
      <c r="O1231" s="7" t="s">
        <v>833</v>
      </c>
      <c r="P1231" s="7" t="n">
        <v>1100</v>
      </c>
      <c r="Q1231" s="93" t="n">
        <f aca="false">P1231/100</f>
        <v>11</v>
      </c>
      <c r="R1231" s="7" t="n">
        <v>13</v>
      </c>
      <c r="S1231" s="7" t="n">
        <v>0</v>
      </c>
      <c r="T1231" s="7" t="n">
        <v>0</v>
      </c>
      <c r="U1231" s="7" t="n">
        <v>0</v>
      </c>
      <c r="V1231" s="7" t="n">
        <v>0</v>
      </c>
      <c r="W1231" s="7" t="n">
        <v>0</v>
      </c>
      <c r="X1231" s="7" t="n">
        <v>1</v>
      </c>
      <c r="Y1231" s="7" t="s">
        <v>834</v>
      </c>
      <c r="Z1231" s="7" t="s">
        <v>835</v>
      </c>
      <c r="AA1231" s="7" t="s">
        <v>836</v>
      </c>
      <c r="AB1231" s="7" t="s">
        <v>837</v>
      </c>
      <c r="AC1231" s="7" t="n">
        <v>0</v>
      </c>
      <c r="AD1231" s="7" t="s">
        <v>838</v>
      </c>
      <c r="AE1231" s="7" t="s">
        <v>836</v>
      </c>
    </row>
    <row r="1232" customFormat="false" ht="12.8" hidden="false" customHeight="false" outlineLevel="0" collapsed="false">
      <c r="L1232" s="7" t="n">
        <v>1455</v>
      </c>
      <c r="M1232" s="7" t="s">
        <v>1308</v>
      </c>
      <c r="N1232" s="7" t="s">
        <v>832</v>
      </c>
      <c r="O1232" s="7" t="s">
        <v>862</v>
      </c>
      <c r="P1232" s="7" t="n">
        <v>3850</v>
      </c>
      <c r="Q1232" s="93" t="n">
        <f aca="false">P1232/100</f>
        <v>38.5</v>
      </c>
      <c r="R1232" s="7" t="n">
        <v>12</v>
      </c>
      <c r="S1232" s="7" t="n">
        <v>0</v>
      </c>
      <c r="T1232" s="7" t="n">
        <v>0</v>
      </c>
      <c r="U1232" s="7" t="n">
        <v>0</v>
      </c>
      <c r="V1232" s="7" t="n">
        <v>0</v>
      </c>
      <c r="W1232" s="7" t="n">
        <v>0</v>
      </c>
      <c r="X1232" s="7" t="n">
        <v>1</v>
      </c>
      <c r="Y1232" s="7" t="s">
        <v>834</v>
      </c>
      <c r="Z1232" s="7" t="s">
        <v>835</v>
      </c>
      <c r="AA1232" s="7" t="s">
        <v>836</v>
      </c>
      <c r="AB1232" s="7" t="s">
        <v>837</v>
      </c>
      <c r="AC1232" s="7" t="n">
        <v>0</v>
      </c>
      <c r="AD1232" s="7" t="s">
        <v>838</v>
      </c>
      <c r="AE1232" s="7" t="s">
        <v>836</v>
      </c>
    </row>
    <row r="1233" customFormat="false" ht="12.8" hidden="false" customHeight="false" outlineLevel="0" collapsed="false">
      <c r="L1233" s="7" t="n">
        <v>1456</v>
      </c>
      <c r="M1233" s="7" t="s">
        <v>1309</v>
      </c>
      <c r="N1233" s="7" t="s">
        <v>832</v>
      </c>
      <c r="O1233" s="7" t="s">
        <v>862</v>
      </c>
      <c r="P1233" s="7" t="n">
        <v>2850</v>
      </c>
      <c r="Q1233" s="93" t="n">
        <f aca="false">P1233/100</f>
        <v>28.5</v>
      </c>
      <c r="R1233" s="7" t="n">
        <v>12</v>
      </c>
      <c r="S1233" s="7" t="n">
        <v>0</v>
      </c>
      <c r="T1233" s="7" t="n">
        <v>0</v>
      </c>
      <c r="U1233" s="7" t="n">
        <v>0</v>
      </c>
      <c r="V1233" s="7" t="n">
        <v>0</v>
      </c>
      <c r="W1233" s="7" t="n">
        <v>0</v>
      </c>
      <c r="X1233" s="7" t="n">
        <v>1</v>
      </c>
      <c r="Y1233" s="7" t="s">
        <v>834</v>
      </c>
      <c r="Z1233" s="7" t="s">
        <v>835</v>
      </c>
      <c r="AA1233" s="7" t="s">
        <v>836</v>
      </c>
      <c r="AB1233" s="7" t="s">
        <v>837</v>
      </c>
      <c r="AC1233" s="7" t="n">
        <v>0</v>
      </c>
      <c r="AD1233" s="7" t="s">
        <v>838</v>
      </c>
      <c r="AE1233" s="7" t="s">
        <v>836</v>
      </c>
    </row>
    <row r="1234" customFormat="false" ht="12.8" hidden="false" customHeight="false" outlineLevel="0" collapsed="false">
      <c r="L1234" s="7" t="n">
        <v>1457</v>
      </c>
      <c r="M1234" s="7" t="s">
        <v>1310</v>
      </c>
      <c r="N1234" s="7" t="s">
        <v>832</v>
      </c>
      <c r="O1234" s="7" t="s">
        <v>833</v>
      </c>
      <c r="P1234" s="7" t="n">
        <v>100</v>
      </c>
      <c r="Q1234" s="93" t="n">
        <f aca="false">P1234/100</f>
        <v>1</v>
      </c>
      <c r="R1234" s="7" t="n">
        <v>13</v>
      </c>
      <c r="S1234" s="7" t="n">
        <v>0</v>
      </c>
      <c r="T1234" s="7" t="n">
        <v>0</v>
      </c>
      <c r="U1234" s="7" t="n">
        <v>0</v>
      </c>
      <c r="V1234" s="7" t="n">
        <v>0</v>
      </c>
      <c r="W1234" s="7" t="n">
        <v>0</v>
      </c>
      <c r="X1234" s="7" t="n">
        <v>1</v>
      </c>
      <c r="Y1234" s="7" t="s">
        <v>834</v>
      </c>
      <c r="Z1234" s="7" t="s">
        <v>835</v>
      </c>
      <c r="AA1234" s="7" t="s">
        <v>836</v>
      </c>
      <c r="AB1234" s="7" t="s">
        <v>837</v>
      </c>
      <c r="AC1234" s="7" t="n">
        <v>0</v>
      </c>
      <c r="AD1234" s="7" t="s">
        <v>838</v>
      </c>
      <c r="AE1234" s="7" t="s">
        <v>836</v>
      </c>
    </row>
    <row r="1235" customFormat="false" ht="12.8" hidden="false" customHeight="false" outlineLevel="0" collapsed="false">
      <c r="L1235" s="7" t="n">
        <v>1458</v>
      </c>
      <c r="M1235" s="7" t="s">
        <v>1311</v>
      </c>
      <c r="N1235" s="7" t="s">
        <v>832</v>
      </c>
      <c r="O1235" s="7" t="s">
        <v>833</v>
      </c>
      <c r="P1235" s="7" t="n">
        <v>180</v>
      </c>
      <c r="Q1235" s="93" t="n">
        <f aca="false">P1235/100</f>
        <v>1.8</v>
      </c>
      <c r="R1235" s="7" t="n">
        <v>13</v>
      </c>
      <c r="S1235" s="7" t="n">
        <v>0</v>
      </c>
      <c r="T1235" s="7" t="n">
        <v>0</v>
      </c>
      <c r="U1235" s="7" t="n">
        <v>0</v>
      </c>
      <c r="V1235" s="7" t="n">
        <v>0</v>
      </c>
      <c r="W1235" s="7" t="n">
        <v>0</v>
      </c>
      <c r="X1235" s="7" t="n">
        <v>1</v>
      </c>
      <c r="Y1235" s="7" t="s">
        <v>834</v>
      </c>
      <c r="Z1235" s="7" t="s">
        <v>835</v>
      </c>
      <c r="AA1235" s="7" t="s">
        <v>836</v>
      </c>
      <c r="AB1235" s="7" t="s">
        <v>837</v>
      </c>
      <c r="AC1235" s="7" t="n">
        <v>0</v>
      </c>
      <c r="AD1235" s="7" t="s">
        <v>838</v>
      </c>
      <c r="AE1235" s="7" t="s">
        <v>836</v>
      </c>
    </row>
    <row r="1236" customFormat="false" ht="12.8" hidden="false" customHeight="false" outlineLevel="0" collapsed="false">
      <c r="L1236" s="7" t="n">
        <v>1459</v>
      </c>
      <c r="M1236" s="7" t="s">
        <v>1312</v>
      </c>
      <c r="N1236" s="7" t="s">
        <v>832</v>
      </c>
      <c r="O1236" s="7" t="s">
        <v>833</v>
      </c>
      <c r="P1236" s="7" t="n">
        <v>1200</v>
      </c>
      <c r="Q1236" s="93" t="n">
        <f aca="false">P1236/100</f>
        <v>12</v>
      </c>
      <c r="R1236" s="7" t="n">
        <v>13</v>
      </c>
      <c r="S1236" s="7" t="n">
        <v>0</v>
      </c>
      <c r="T1236" s="7" t="n">
        <v>0</v>
      </c>
      <c r="U1236" s="7" t="n">
        <v>0</v>
      </c>
      <c r="V1236" s="7" t="n">
        <v>0</v>
      </c>
      <c r="W1236" s="7" t="n">
        <v>0</v>
      </c>
      <c r="X1236" s="7" t="n">
        <v>1</v>
      </c>
      <c r="Y1236" s="7" t="s">
        <v>834</v>
      </c>
      <c r="Z1236" s="7" t="s">
        <v>835</v>
      </c>
      <c r="AA1236" s="7" t="s">
        <v>836</v>
      </c>
      <c r="AB1236" s="7" t="s">
        <v>837</v>
      </c>
      <c r="AC1236" s="7" t="n">
        <v>0</v>
      </c>
      <c r="AD1236" s="7" t="s">
        <v>838</v>
      </c>
      <c r="AE1236" s="7" t="s">
        <v>836</v>
      </c>
    </row>
    <row r="1237" customFormat="false" ht="12.8" hidden="false" customHeight="false" outlineLevel="0" collapsed="false">
      <c r="L1237" s="7" t="n">
        <v>1460</v>
      </c>
      <c r="M1237" s="7" t="s">
        <v>1313</v>
      </c>
      <c r="N1237" s="7" t="s">
        <v>832</v>
      </c>
      <c r="O1237" s="7" t="s">
        <v>833</v>
      </c>
      <c r="P1237" s="7" t="n">
        <v>2000</v>
      </c>
      <c r="Q1237" s="93" t="n">
        <f aca="false">P1237/100</f>
        <v>20</v>
      </c>
      <c r="R1237" s="7" t="n">
        <v>13</v>
      </c>
      <c r="S1237" s="7" t="n">
        <v>0</v>
      </c>
      <c r="T1237" s="7" t="n">
        <v>0</v>
      </c>
      <c r="U1237" s="7" t="n">
        <v>0</v>
      </c>
      <c r="V1237" s="7" t="n">
        <v>0</v>
      </c>
      <c r="W1237" s="7" t="n">
        <v>0</v>
      </c>
      <c r="X1237" s="7" t="n">
        <v>1</v>
      </c>
      <c r="Y1237" s="7" t="s">
        <v>834</v>
      </c>
      <c r="Z1237" s="7" t="s">
        <v>835</v>
      </c>
      <c r="AA1237" s="7" t="s">
        <v>836</v>
      </c>
      <c r="AB1237" s="7" t="s">
        <v>837</v>
      </c>
      <c r="AC1237" s="7" t="n">
        <v>0</v>
      </c>
      <c r="AD1237" s="7" t="s">
        <v>838</v>
      </c>
      <c r="AE1237" s="7" t="s">
        <v>836</v>
      </c>
    </row>
    <row r="1238" customFormat="false" ht="12.8" hidden="false" customHeight="false" outlineLevel="0" collapsed="false">
      <c r="L1238" s="7" t="n">
        <v>1461</v>
      </c>
      <c r="M1238" s="7" t="s">
        <v>1314</v>
      </c>
      <c r="N1238" s="7" t="s">
        <v>832</v>
      </c>
      <c r="O1238" s="7" t="s">
        <v>833</v>
      </c>
      <c r="P1238" s="7" t="n">
        <v>400</v>
      </c>
      <c r="Q1238" s="93" t="n">
        <f aca="false">P1238/100</f>
        <v>4</v>
      </c>
      <c r="R1238" s="7" t="n">
        <v>7</v>
      </c>
      <c r="S1238" s="7" t="n">
        <v>0</v>
      </c>
      <c r="T1238" s="7" t="n">
        <v>0</v>
      </c>
      <c r="U1238" s="7" t="n">
        <v>0</v>
      </c>
      <c r="V1238" s="7" t="n">
        <v>0</v>
      </c>
      <c r="W1238" s="7" t="n">
        <v>0</v>
      </c>
      <c r="X1238" s="7" t="n">
        <v>1</v>
      </c>
      <c r="Y1238" s="7" t="s">
        <v>834</v>
      </c>
      <c r="Z1238" s="7" t="s">
        <v>835</v>
      </c>
      <c r="AA1238" s="7" t="s">
        <v>836</v>
      </c>
      <c r="AB1238" s="7" t="s">
        <v>837</v>
      </c>
      <c r="AC1238" s="7" t="n">
        <v>0</v>
      </c>
      <c r="AD1238" s="7" t="s">
        <v>838</v>
      </c>
      <c r="AE1238" s="7" t="s">
        <v>836</v>
      </c>
    </row>
    <row r="1239" customFormat="false" ht="12.8" hidden="false" customHeight="false" outlineLevel="0" collapsed="false">
      <c r="L1239" s="7" t="n">
        <v>1462</v>
      </c>
      <c r="M1239" s="7" t="s">
        <v>1315</v>
      </c>
      <c r="N1239" s="7" t="s">
        <v>832</v>
      </c>
      <c r="O1239" s="7" t="s">
        <v>833</v>
      </c>
      <c r="P1239" s="7" t="n">
        <v>2000</v>
      </c>
      <c r="Q1239" s="93" t="n">
        <f aca="false">P1239/100</f>
        <v>20</v>
      </c>
      <c r="R1239" s="7" t="n">
        <v>17</v>
      </c>
      <c r="S1239" s="7" t="n">
        <v>0</v>
      </c>
      <c r="T1239" s="7" t="n">
        <v>0</v>
      </c>
      <c r="U1239" s="7" t="n">
        <v>0</v>
      </c>
      <c r="V1239" s="7" t="n">
        <v>0</v>
      </c>
      <c r="W1239" s="7" t="n">
        <v>0</v>
      </c>
      <c r="X1239" s="7" t="n">
        <v>1</v>
      </c>
      <c r="Y1239" s="7" t="s">
        <v>834</v>
      </c>
      <c r="Z1239" s="7" t="s">
        <v>835</v>
      </c>
      <c r="AA1239" s="7" t="s">
        <v>836</v>
      </c>
      <c r="AB1239" s="7" t="s">
        <v>837</v>
      </c>
      <c r="AC1239" s="7" t="n">
        <v>0</v>
      </c>
      <c r="AD1239" s="7" t="s">
        <v>838</v>
      </c>
      <c r="AE1239" s="7" t="s">
        <v>836</v>
      </c>
    </row>
    <row r="1240" customFormat="false" ht="12.8" hidden="false" customHeight="false" outlineLevel="0" collapsed="false">
      <c r="L1240" s="7" t="n">
        <v>1463</v>
      </c>
      <c r="M1240" s="7" t="s">
        <v>1316</v>
      </c>
      <c r="N1240" s="7" t="s">
        <v>832</v>
      </c>
      <c r="O1240" s="7" t="s">
        <v>862</v>
      </c>
      <c r="P1240" s="7" t="n">
        <v>5600</v>
      </c>
      <c r="Q1240" s="93" t="n">
        <f aca="false">P1240/100</f>
        <v>56</v>
      </c>
      <c r="R1240" s="7" t="n">
        <v>7</v>
      </c>
      <c r="S1240" s="7" t="n">
        <v>0</v>
      </c>
      <c r="T1240" s="7" t="n">
        <v>0</v>
      </c>
      <c r="U1240" s="7" t="n">
        <v>0</v>
      </c>
      <c r="V1240" s="7" t="n">
        <v>0</v>
      </c>
      <c r="W1240" s="7" t="n">
        <v>0</v>
      </c>
      <c r="X1240" s="7" t="n">
        <v>1</v>
      </c>
      <c r="Y1240" s="7" t="s">
        <v>834</v>
      </c>
      <c r="Z1240" s="7" t="s">
        <v>835</v>
      </c>
      <c r="AA1240" s="7" t="s">
        <v>836</v>
      </c>
      <c r="AB1240" s="7" t="s">
        <v>837</v>
      </c>
      <c r="AC1240" s="7" t="n">
        <v>0</v>
      </c>
      <c r="AD1240" s="7" t="s">
        <v>838</v>
      </c>
      <c r="AE1240" s="7" t="s">
        <v>836</v>
      </c>
    </row>
    <row r="1241" customFormat="false" ht="12.8" hidden="false" customHeight="false" outlineLevel="0" collapsed="false">
      <c r="L1241" s="7" t="n">
        <v>1464</v>
      </c>
      <c r="M1241" s="7" t="s">
        <v>1317</v>
      </c>
      <c r="N1241" s="7" t="s">
        <v>832</v>
      </c>
      <c r="O1241" s="7" t="s">
        <v>862</v>
      </c>
      <c r="P1241" s="7" t="n">
        <v>5300</v>
      </c>
      <c r="Q1241" s="93" t="n">
        <f aca="false">P1241/100</f>
        <v>53</v>
      </c>
      <c r="R1241" s="7" t="n">
        <v>7</v>
      </c>
      <c r="S1241" s="7" t="n">
        <v>0</v>
      </c>
      <c r="T1241" s="7" t="n">
        <v>0</v>
      </c>
      <c r="U1241" s="7" t="n">
        <v>0</v>
      </c>
      <c r="V1241" s="7" t="n">
        <v>0</v>
      </c>
      <c r="W1241" s="7" t="n">
        <v>0</v>
      </c>
      <c r="X1241" s="7" t="n">
        <v>1</v>
      </c>
      <c r="Y1241" s="7" t="s">
        <v>834</v>
      </c>
      <c r="Z1241" s="7" t="s">
        <v>835</v>
      </c>
      <c r="AA1241" s="7" t="s">
        <v>836</v>
      </c>
      <c r="AB1241" s="7" t="s">
        <v>837</v>
      </c>
      <c r="AC1241" s="7" t="n">
        <v>0</v>
      </c>
      <c r="AD1241" s="7" t="s">
        <v>838</v>
      </c>
      <c r="AE1241" s="7" t="s">
        <v>836</v>
      </c>
    </row>
    <row r="1242" customFormat="false" ht="12.8" hidden="false" customHeight="false" outlineLevel="0" collapsed="false">
      <c r="L1242" s="7" t="n">
        <v>1465</v>
      </c>
      <c r="M1242" s="7" t="s">
        <v>1318</v>
      </c>
      <c r="N1242" s="7" t="s">
        <v>832</v>
      </c>
      <c r="O1242" s="7" t="s">
        <v>833</v>
      </c>
      <c r="P1242" s="7" t="n">
        <v>280</v>
      </c>
      <c r="Q1242" s="93" t="n">
        <f aca="false">P1242/100</f>
        <v>2.8</v>
      </c>
      <c r="R1242" s="7" t="n">
        <v>7</v>
      </c>
      <c r="S1242" s="7" t="n">
        <v>0</v>
      </c>
      <c r="T1242" s="7" t="n">
        <v>0</v>
      </c>
      <c r="U1242" s="7" t="n">
        <v>0</v>
      </c>
      <c r="V1242" s="7" t="n">
        <v>0</v>
      </c>
      <c r="W1242" s="7" t="n">
        <v>0</v>
      </c>
      <c r="X1242" s="7" t="n">
        <v>1</v>
      </c>
      <c r="Y1242" s="7" t="s">
        <v>834</v>
      </c>
      <c r="Z1242" s="7" t="s">
        <v>835</v>
      </c>
      <c r="AA1242" s="7" t="s">
        <v>836</v>
      </c>
      <c r="AB1242" s="7" t="s">
        <v>837</v>
      </c>
      <c r="AC1242" s="7" t="n">
        <v>0</v>
      </c>
      <c r="AD1242" s="7" t="s">
        <v>838</v>
      </c>
      <c r="AE1242" s="7" t="s">
        <v>836</v>
      </c>
    </row>
    <row r="1243" customFormat="false" ht="12.8" hidden="false" customHeight="false" outlineLevel="0" collapsed="false">
      <c r="L1243" s="7" t="n">
        <v>1466</v>
      </c>
      <c r="M1243" s="7" t="s">
        <v>1319</v>
      </c>
      <c r="N1243" s="7" t="s">
        <v>832</v>
      </c>
      <c r="O1243" s="7" t="s">
        <v>833</v>
      </c>
      <c r="P1243" s="7" t="n">
        <v>1300</v>
      </c>
      <c r="Q1243" s="93" t="n">
        <f aca="false">P1243/100</f>
        <v>13</v>
      </c>
      <c r="R1243" s="7" t="n">
        <v>17</v>
      </c>
      <c r="S1243" s="7" t="n">
        <v>0</v>
      </c>
      <c r="T1243" s="7" t="n">
        <v>0</v>
      </c>
      <c r="U1243" s="7" t="n">
        <v>0</v>
      </c>
      <c r="V1243" s="7" t="n">
        <v>0</v>
      </c>
      <c r="W1243" s="7" t="n">
        <v>0</v>
      </c>
      <c r="X1243" s="7" t="n">
        <v>1</v>
      </c>
      <c r="Y1243" s="7" t="s">
        <v>834</v>
      </c>
      <c r="Z1243" s="7" t="s">
        <v>835</v>
      </c>
      <c r="AA1243" s="7" t="s">
        <v>836</v>
      </c>
      <c r="AB1243" s="7" t="s">
        <v>837</v>
      </c>
      <c r="AC1243" s="7" t="n">
        <v>0</v>
      </c>
      <c r="AD1243" s="7" t="s">
        <v>838</v>
      </c>
      <c r="AE1243" s="7" t="s">
        <v>836</v>
      </c>
    </row>
    <row r="1244" customFormat="false" ht="12.8" hidden="false" customHeight="false" outlineLevel="0" collapsed="false">
      <c r="L1244" s="7" t="n">
        <v>1467</v>
      </c>
      <c r="M1244" s="7" t="s">
        <v>1320</v>
      </c>
      <c r="N1244" s="7" t="s">
        <v>832</v>
      </c>
      <c r="O1244" s="7" t="s">
        <v>862</v>
      </c>
      <c r="P1244" s="7" t="n">
        <v>1900</v>
      </c>
      <c r="Q1244" s="93" t="n">
        <f aca="false">P1244/100</f>
        <v>19</v>
      </c>
      <c r="R1244" s="7" t="n">
        <v>7</v>
      </c>
      <c r="S1244" s="7" t="n">
        <v>0</v>
      </c>
      <c r="T1244" s="7" t="n">
        <v>0</v>
      </c>
      <c r="U1244" s="7" t="n">
        <v>0</v>
      </c>
      <c r="V1244" s="7" t="n">
        <v>0</v>
      </c>
      <c r="W1244" s="7" t="n">
        <v>0</v>
      </c>
      <c r="X1244" s="7" t="n">
        <v>1</v>
      </c>
      <c r="Y1244" s="7" t="s">
        <v>834</v>
      </c>
      <c r="Z1244" s="7" t="s">
        <v>835</v>
      </c>
      <c r="AA1244" s="7" t="s">
        <v>836</v>
      </c>
      <c r="AB1244" s="7" t="s">
        <v>837</v>
      </c>
      <c r="AC1244" s="7" t="n">
        <v>0</v>
      </c>
      <c r="AD1244" s="7" t="s">
        <v>838</v>
      </c>
      <c r="AE1244" s="7" t="s">
        <v>836</v>
      </c>
    </row>
    <row r="1245" customFormat="false" ht="12.8" hidden="false" customHeight="false" outlineLevel="0" collapsed="false">
      <c r="L1245" s="7" t="n">
        <v>1468</v>
      </c>
      <c r="M1245" s="7" t="s">
        <v>1321</v>
      </c>
      <c r="N1245" s="7" t="s">
        <v>832</v>
      </c>
      <c r="O1245" s="7" t="s">
        <v>862</v>
      </c>
      <c r="P1245" s="7" t="n">
        <v>1600</v>
      </c>
      <c r="Q1245" s="93" t="n">
        <f aca="false">P1245/100</f>
        <v>16</v>
      </c>
      <c r="R1245" s="7" t="n">
        <v>7</v>
      </c>
      <c r="S1245" s="7" t="n">
        <v>0</v>
      </c>
      <c r="T1245" s="7" t="n">
        <v>0</v>
      </c>
      <c r="U1245" s="7" t="n">
        <v>0</v>
      </c>
      <c r="V1245" s="7" t="n">
        <v>0</v>
      </c>
      <c r="W1245" s="7" t="n">
        <v>0</v>
      </c>
      <c r="X1245" s="7" t="n">
        <v>1</v>
      </c>
      <c r="Y1245" s="7" t="s">
        <v>834</v>
      </c>
      <c r="Z1245" s="7" t="s">
        <v>835</v>
      </c>
      <c r="AA1245" s="7" t="s">
        <v>836</v>
      </c>
      <c r="AB1245" s="7" t="s">
        <v>837</v>
      </c>
      <c r="AC1245" s="7" t="n">
        <v>0</v>
      </c>
      <c r="AD1245" s="7" t="s">
        <v>838</v>
      </c>
      <c r="AE1245" s="7" t="s">
        <v>836</v>
      </c>
    </row>
    <row r="1246" customFormat="false" ht="12.8" hidden="false" customHeight="false" outlineLevel="0" collapsed="false">
      <c r="L1246" s="7" t="n">
        <v>1469</v>
      </c>
      <c r="M1246" s="7" t="s">
        <v>1322</v>
      </c>
      <c r="N1246" s="7" t="s">
        <v>832</v>
      </c>
      <c r="O1246" s="7" t="s">
        <v>862</v>
      </c>
      <c r="P1246" s="7" t="n">
        <v>210</v>
      </c>
      <c r="Q1246" s="93" t="n">
        <f aca="false">P1246/100</f>
        <v>2.1</v>
      </c>
      <c r="R1246" s="7" t="n">
        <v>19</v>
      </c>
      <c r="S1246" s="7" t="n">
        <v>0</v>
      </c>
      <c r="T1246" s="7" t="n">
        <v>0</v>
      </c>
      <c r="U1246" s="7" t="n">
        <v>0</v>
      </c>
      <c r="V1246" s="7" t="n">
        <v>0</v>
      </c>
      <c r="W1246" s="7" t="n">
        <v>0</v>
      </c>
      <c r="X1246" s="7" t="n">
        <v>1</v>
      </c>
      <c r="Y1246" s="7" t="s">
        <v>834</v>
      </c>
      <c r="Z1246" s="7" t="s">
        <v>835</v>
      </c>
      <c r="AA1246" s="7" t="s">
        <v>836</v>
      </c>
      <c r="AB1246" s="7" t="s">
        <v>837</v>
      </c>
      <c r="AC1246" s="7" t="n">
        <v>0</v>
      </c>
      <c r="AD1246" s="7" t="s">
        <v>838</v>
      </c>
      <c r="AE1246" s="7" t="s">
        <v>836</v>
      </c>
    </row>
    <row r="1247" customFormat="false" ht="12.8" hidden="false" customHeight="false" outlineLevel="0" collapsed="false">
      <c r="L1247" s="7" t="n">
        <v>1470</v>
      </c>
      <c r="M1247" s="7" t="s">
        <v>1323</v>
      </c>
      <c r="N1247" s="7" t="s">
        <v>832</v>
      </c>
      <c r="O1247" s="7" t="s">
        <v>833</v>
      </c>
      <c r="P1247" s="7" t="n">
        <v>950</v>
      </c>
      <c r="Q1247" s="93" t="n">
        <f aca="false">P1247/100</f>
        <v>9.5</v>
      </c>
      <c r="R1247" s="7" t="n">
        <v>20</v>
      </c>
      <c r="S1247" s="7" t="n">
        <v>0</v>
      </c>
      <c r="T1247" s="7" t="n">
        <v>0</v>
      </c>
      <c r="U1247" s="7" t="n">
        <v>0</v>
      </c>
      <c r="V1247" s="7" t="n">
        <v>0</v>
      </c>
      <c r="W1247" s="7" t="n">
        <v>0</v>
      </c>
      <c r="X1247" s="7" t="n">
        <v>1</v>
      </c>
      <c r="Y1247" s="7" t="s">
        <v>834</v>
      </c>
      <c r="Z1247" s="7" t="s">
        <v>835</v>
      </c>
      <c r="AA1247" s="7" t="s">
        <v>836</v>
      </c>
      <c r="AB1247" s="7" t="s">
        <v>837</v>
      </c>
      <c r="AC1247" s="7" t="n">
        <v>0</v>
      </c>
      <c r="AD1247" s="7" t="s">
        <v>838</v>
      </c>
      <c r="AE1247" s="7" t="s">
        <v>836</v>
      </c>
    </row>
    <row r="1248" customFormat="false" ht="12.8" hidden="false" customHeight="false" outlineLevel="0" collapsed="false">
      <c r="L1248" s="7" t="n">
        <v>1471</v>
      </c>
      <c r="M1248" s="7" t="s">
        <v>1324</v>
      </c>
      <c r="N1248" s="7" t="s">
        <v>832</v>
      </c>
      <c r="O1248" s="7" t="s">
        <v>833</v>
      </c>
      <c r="P1248" s="7" t="n">
        <v>100</v>
      </c>
      <c r="Q1248" s="93" t="n">
        <f aca="false">P1248/100</f>
        <v>1</v>
      </c>
      <c r="R1248" s="7" t="n">
        <v>20</v>
      </c>
      <c r="S1248" s="7" t="n">
        <v>0</v>
      </c>
      <c r="T1248" s="7" t="n">
        <v>0</v>
      </c>
      <c r="U1248" s="7" t="n">
        <v>0</v>
      </c>
      <c r="V1248" s="7" t="n">
        <v>0</v>
      </c>
      <c r="W1248" s="7" t="n">
        <v>0</v>
      </c>
      <c r="X1248" s="7" t="n">
        <v>1</v>
      </c>
      <c r="Y1248" s="7" t="s">
        <v>834</v>
      </c>
      <c r="Z1248" s="7" t="s">
        <v>835</v>
      </c>
      <c r="AA1248" s="7" t="s">
        <v>836</v>
      </c>
      <c r="AB1248" s="7" t="s">
        <v>837</v>
      </c>
      <c r="AC1248" s="7" t="n">
        <v>0</v>
      </c>
      <c r="AD1248" s="7" t="s">
        <v>838</v>
      </c>
      <c r="AE1248" s="7" t="s">
        <v>836</v>
      </c>
    </row>
    <row r="1249" customFormat="false" ht="12.8" hidden="false" customHeight="false" outlineLevel="0" collapsed="false">
      <c r="L1249" s="7" t="n">
        <v>1472</v>
      </c>
      <c r="M1249" s="7" t="s">
        <v>1325</v>
      </c>
      <c r="N1249" s="7" t="s">
        <v>832</v>
      </c>
      <c r="O1249" s="7" t="s">
        <v>833</v>
      </c>
      <c r="P1249" s="7" t="n">
        <v>120</v>
      </c>
      <c r="Q1249" s="93" t="n">
        <f aca="false">P1249/100</f>
        <v>1.2</v>
      </c>
      <c r="R1249" s="7" t="n">
        <v>20</v>
      </c>
      <c r="S1249" s="7" t="n">
        <v>0</v>
      </c>
      <c r="T1249" s="7" t="n">
        <v>0</v>
      </c>
      <c r="U1249" s="7" t="n">
        <v>0</v>
      </c>
      <c r="V1249" s="7" t="n">
        <v>0</v>
      </c>
      <c r="W1249" s="7" t="n">
        <v>0</v>
      </c>
      <c r="X1249" s="7" t="n">
        <v>1</v>
      </c>
      <c r="Y1249" s="7" t="s">
        <v>834</v>
      </c>
      <c r="Z1249" s="7" t="s">
        <v>835</v>
      </c>
      <c r="AA1249" s="7" t="s">
        <v>836</v>
      </c>
      <c r="AB1249" s="7" t="s">
        <v>837</v>
      </c>
      <c r="AC1249" s="7" t="n">
        <v>0</v>
      </c>
      <c r="AD1249" s="7" t="s">
        <v>838</v>
      </c>
      <c r="AE1249" s="7" t="s">
        <v>836</v>
      </c>
    </row>
    <row r="1250" customFormat="false" ht="12.8" hidden="false" customHeight="false" outlineLevel="0" collapsed="false">
      <c r="L1250" s="7" t="n">
        <v>1473</v>
      </c>
      <c r="M1250" s="7" t="s">
        <v>1326</v>
      </c>
      <c r="N1250" s="7" t="s">
        <v>832</v>
      </c>
      <c r="O1250" s="7" t="s">
        <v>833</v>
      </c>
      <c r="P1250" s="7" t="n">
        <v>250</v>
      </c>
      <c r="Q1250" s="93" t="n">
        <f aca="false">P1250/100</f>
        <v>2.5</v>
      </c>
      <c r="R1250" s="7" t="n">
        <v>20</v>
      </c>
      <c r="S1250" s="7" t="n">
        <v>0</v>
      </c>
      <c r="T1250" s="7" t="n">
        <v>0</v>
      </c>
      <c r="U1250" s="7" t="n">
        <v>0</v>
      </c>
      <c r="V1250" s="7" t="n">
        <v>0</v>
      </c>
      <c r="W1250" s="7" t="n">
        <v>0</v>
      </c>
      <c r="X1250" s="7" t="n">
        <v>3</v>
      </c>
      <c r="Y1250" s="7" t="s">
        <v>834</v>
      </c>
      <c r="Z1250" s="7" t="s">
        <v>835</v>
      </c>
      <c r="AA1250" s="7" t="s">
        <v>836</v>
      </c>
      <c r="AB1250" s="7" t="s">
        <v>837</v>
      </c>
      <c r="AC1250" s="7" t="n">
        <v>0</v>
      </c>
      <c r="AD1250" s="7" t="s">
        <v>838</v>
      </c>
      <c r="AE1250" s="7" t="s">
        <v>836</v>
      </c>
    </row>
    <row r="1251" customFormat="false" ht="12.8" hidden="false" customHeight="false" outlineLevel="0" collapsed="false">
      <c r="L1251" s="7" t="n">
        <v>1474</v>
      </c>
      <c r="M1251" s="7" t="s">
        <v>1327</v>
      </c>
      <c r="N1251" s="7" t="s">
        <v>832</v>
      </c>
      <c r="O1251" s="7" t="s">
        <v>833</v>
      </c>
      <c r="P1251" s="7" t="n">
        <v>100</v>
      </c>
      <c r="Q1251" s="93" t="n">
        <f aca="false">P1251/100</f>
        <v>1</v>
      </c>
      <c r="R1251" s="7" t="n">
        <v>20</v>
      </c>
      <c r="S1251" s="7" t="n">
        <v>0</v>
      </c>
      <c r="T1251" s="7" t="n">
        <v>0</v>
      </c>
      <c r="U1251" s="7" t="n">
        <v>0</v>
      </c>
      <c r="V1251" s="7" t="n">
        <v>0</v>
      </c>
      <c r="W1251" s="7" t="n">
        <v>0</v>
      </c>
      <c r="X1251" s="7" t="n">
        <v>1</v>
      </c>
      <c r="Y1251" s="7" t="s">
        <v>834</v>
      </c>
      <c r="Z1251" s="7" t="s">
        <v>835</v>
      </c>
      <c r="AA1251" s="7" t="s">
        <v>836</v>
      </c>
      <c r="AB1251" s="7" t="s">
        <v>837</v>
      </c>
      <c r="AC1251" s="7" t="n">
        <v>0</v>
      </c>
      <c r="AD1251" s="7" t="s">
        <v>838</v>
      </c>
      <c r="AE1251" s="7" t="s">
        <v>836</v>
      </c>
    </row>
    <row r="1252" customFormat="false" ht="12.8" hidden="false" customHeight="false" outlineLevel="0" collapsed="false">
      <c r="L1252" s="7" t="n">
        <v>1475</v>
      </c>
      <c r="M1252" s="7" t="s">
        <v>1328</v>
      </c>
      <c r="N1252" s="7" t="s">
        <v>832</v>
      </c>
      <c r="O1252" s="7" t="s">
        <v>833</v>
      </c>
      <c r="P1252" s="7" t="n">
        <v>100</v>
      </c>
      <c r="Q1252" s="93" t="n">
        <f aca="false">P1252/100</f>
        <v>1</v>
      </c>
      <c r="R1252" s="7" t="n">
        <v>20</v>
      </c>
      <c r="S1252" s="7" t="n">
        <v>0</v>
      </c>
      <c r="T1252" s="7" t="n">
        <v>0</v>
      </c>
      <c r="U1252" s="7" t="n">
        <v>0</v>
      </c>
      <c r="V1252" s="7" t="n">
        <v>0</v>
      </c>
      <c r="W1252" s="7" t="n">
        <v>0</v>
      </c>
      <c r="X1252" s="7" t="n">
        <v>1</v>
      </c>
      <c r="Y1252" s="7" t="s">
        <v>834</v>
      </c>
      <c r="Z1252" s="7" t="s">
        <v>835</v>
      </c>
      <c r="AA1252" s="7" t="s">
        <v>836</v>
      </c>
      <c r="AB1252" s="7" t="s">
        <v>837</v>
      </c>
      <c r="AC1252" s="7" t="n">
        <v>0</v>
      </c>
      <c r="AD1252" s="7" t="s">
        <v>838</v>
      </c>
      <c r="AE1252" s="7" t="s">
        <v>836</v>
      </c>
    </row>
    <row r="1253" customFormat="false" ht="12.8" hidden="false" customHeight="false" outlineLevel="0" collapsed="false">
      <c r="L1253" s="7" t="n">
        <v>1476</v>
      </c>
      <c r="M1253" s="7" t="s">
        <v>1568</v>
      </c>
      <c r="N1253" s="7" t="s">
        <v>832</v>
      </c>
      <c r="O1253" s="7" t="s">
        <v>833</v>
      </c>
      <c r="P1253" s="7" t="n">
        <v>150</v>
      </c>
      <c r="Q1253" s="93" t="n">
        <f aca="false">P1253/100</f>
        <v>1.5</v>
      </c>
      <c r="R1253" s="7" t="n">
        <v>20</v>
      </c>
      <c r="S1253" s="7" t="n">
        <v>0</v>
      </c>
      <c r="T1253" s="7" t="n">
        <v>0</v>
      </c>
      <c r="U1253" s="7" t="n">
        <v>0</v>
      </c>
      <c r="V1253" s="7" t="n">
        <v>0</v>
      </c>
      <c r="W1253" s="7" t="n">
        <v>0</v>
      </c>
      <c r="X1253" s="7" t="n">
        <v>1</v>
      </c>
      <c r="Y1253" s="7" t="s">
        <v>834</v>
      </c>
      <c r="Z1253" s="7" t="s">
        <v>835</v>
      </c>
      <c r="AA1253" s="7" t="s">
        <v>836</v>
      </c>
      <c r="AB1253" s="7" t="s">
        <v>837</v>
      </c>
      <c r="AC1253" s="7" t="n">
        <v>0</v>
      </c>
      <c r="AD1253" s="7" t="s">
        <v>838</v>
      </c>
      <c r="AE1253" s="7" t="s">
        <v>836</v>
      </c>
    </row>
    <row r="1254" customFormat="false" ht="12.8" hidden="false" customHeight="false" outlineLevel="0" collapsed="false">
      <c r="L1254" s="7" t="n">
        <v>1477</v>
      </c>
      <c r="M1254" s="7" t="s">
        <v>1330</v>
      </c>
      <c r="N1254" s="7" t="s">
        <v>832</v>
      </c>
      <c r="O1254" s="7" t="s">
        <v>833</v>
      </c>
      <c r="P1254" s="7" t="n">
        <v>250</v>
      </c>
      <c r="Q1254" s="93" t="n">
        <f aca="false">P1254/100</f>
        <v>2.5</v>
      </c>
      <c r="R1254" s="7" t="n">
        <v>20</v>
      </c>
      <c r="S1254" s="7" t="n">
        <v>0</v>
      </c>
      <c r="T1254" s="7" t="n">
        <v>0</v>
      </c>
      <c r="U1254" s="7" t="n">
        <v>0</v>
      </c>
      <c r="V1254" s="7" t="n">
        <v>0</v>
      </c>
      <c r="W1254" s="7" t="n">
        <v>0</v>
      </c>
      <c r="X1254" s="7" t="n">
        <v>1</v>
      </c>
      <c r="Y1254" s="7" t="s">
        <v>834</v>
      </c>
      <c r="Z1254" s="7" t="s">
        <v>835</v>
      </c>
      <c r="AA1254" s="7" t="s">
        <v>836</v>
      </c>
      <c r="AB1254" s="7" t="s">
        <v>837</v>
      </c>
      <c r="AC1254" s="7" t="n">
        <v>0</v>
      </c>
      <c r="AD1254" s="7" t="s">
        <v>838</v>
      </c>
      <c r="AE1254" s="7" t="s">
        <v>836</v>
      </c>
    </row>
    <row r="1255" customFormat="false" ht="12.8" hidden="false" customHeight="false" outlineLevel="0" collapsed="false">
      <c r="L1255" s="7" t="n">
        <v>1478</v>
      </c>
      <c r="M1255" s="7" t="s">
        <v>1569</v>
      </c>
      <c r="N1255" s="7" t="s">
        <v>832</v>
      </c>
      <c r="O1255" s="7" t="s">
        <v>833</v>
      </c>
      <c r="P1255" s="7" t="n">
        <v>350</v>
      </c>
      <c r="Q1255" s="93" t="n">
        <f aca="false">P1255/100</f>
        <v>3.5</v>
      </c>
      <c r="R1255" s="7" t="n">
        <v>20</v>
      </c>
      <c r="S1255" s="7" t="n">
        <v>0</v>
      </c>
      <c r="T1255" s="7" t="n">
        <v>0</v>
      </c>
      <c r="U1255" s="7" t="n">
        <v>0</v>
      </c>
      <c r="V1255" s="7" t="n">
        <v>0</v>
      </c>
      <c r="W1255" s="7" t="n">
        <v>0</v>
      </c>
      <c r="X1255" s="7" t="n">
        <v>1</v>
      </c>
      <c r="Y1255" s="7" t="s">
        <v>834</v>
      </c>
      <c r="Z1255" s="7" t="s">
        <v>835</v>
      </c>
      <c r="AA1255" s="7" t="s">
        <v>836</v>
      </c>
      <c r="AB1255" s="7" t="s">
        <v>837</v>
      </c>
      <c r="AC1255" s="7" t="n">
        <v>0</v>
      </c>
      <c r="AD1255" s="7" t="s">
        <v>838</v>
      </c>
      <c r="AE1255" s="7" t="s">
        <v>836</v>
      </c>
    </row>
    <row r="1256" customFormat="false" ht="12.8" hidden="false" customHeight="false" outlineLevel="0" collapsed="false">
      <c r="L1256" s="7" t="n">
        <v>1479</v>
      </c>
      <c r="M1256" s="7" t="s">
        <v>1332</v>
      </c>
      <c r="N1256" s="7" t="s">
        <v>832</v>
      </c>
      <c r="O1256" s="7" t="s">
        <v>833</v>
      </c>
      <c r="P1256" s="7" t="n">
        <v>50</v>
      </c>
      <c r="Q1256" s="93" t="n">
        <f aca="false">P1256/100</f>
        <v>0.5</v>
      </c>
      <c r="R1256" s="7" t="n">
        <v>20</v>
      </c>
      <c r="S1256" s="7" t="n">
        <v>0</v>
      </c>
      <c r="T1256" s="7" t="n">
        <v>0</v>
      </c>
      <c r="U1256" s="7" t="n">
        <v>0</v>
      </c>
      <c r="V1256" s="7" t="n">
        <v>0</v>
      </c>
      <c r="W1256" s="7" t="n">
        <v>0</v>
      </c>
      <c r="X1256" s="7" t="n">
        <v>1</v>
      </c>
      <c r="Y1256" s="7" t="s">
        <v>834</v>
      </c>
      <c r="Z1256" s="7" t="s">
        <v>835</v>
      </c>
      <c r="AA1256" s="7" t="s">
        <v>836</v>
      </c>
      <c r="AB1256" s="7" t="s">
        <v>837</v>
      </c>
      <c r="AC1256" s="7" t="n">
        <v>0</v>
      </c>
      <c r="AD1256" s="7" t="s">
        <v>838</v>
      </c>
      <c r="AE1256" s="7" t="s">
        <v>836</v>
      </c>
    </row>
    <row r="1257" customFormat="false" ht="12.8" hidden="false" customHeight="false" outlineLevel="0" collapsed="false">
      <c r="L1257" s="7" t="n">
        <v>1480</v>
      </c>
      <c r="M1257" s="7" t="s">
        <v>1333</v>
      </c>
      <c r="N1257" s="7" t="s">
        <v>832</v>
      </c>
      <c r="O1257" s="7" t="s">
        <v>862</v>
      </c>
      <c r="P1257" s="7" t="n">
        <v>250</v>
      </c>
      <c r="Q1257" s="93" t="n">
        <f aca="false">P1257/100</f>
        <v>2.5</v>
      </c>
      <c r="R1257" s="7" t="n">
        <v>19</v>
      </c>
      <c r="S1257" s="7" t="n">
        <v>0</v>
      </c>
      <c r="T1257" s="7" t="n">
        <v>0</v>
      </c>
      <c r="U1257" s="7" t="n">
        <v>0</v>
      </c>
      <c r="V1257" s="7" t="n">
        <v>0</v>
      </c>
      <c r="W1257" s="7" t="n">
        <v>0</v>
      </c>
      <c r="X1257" s="7" t="n">
        <v>1</v>
      </c>
      <c r="Y1257" s="7" t="s">
        <v>834</v>
      </c>
      <c r="Z1257" s="7" t="s">
        <v>835</v>
      </c>
      <c r="AA1257" s="7" t="s">
        <v>836</v>
      </c>
      <c r="AB1257" s="7" t="s">
        <v>837</v>
      </c>
      <c r="AC1257" s="7" t="n">
        <v>0</v>
      </c>
      <c r="AD1257" s="7" t="s">
        <v>838</v>
      </c>
      <c r="AE1257" s="7" t="s">
        <v>836</v>
      </c>
    </row>
    <row r="1258" customFormat="false" ht="12.8" hidden="false" customHeight="false" outlineLevel="0" collapsed="false">
      <c r="L1258" s="7" t="n">
        <v>1481</v>
      </c>
      <c r="M1258" s="7" t="s">
        <v>1334</v>
      </c>
      <c r="N1258" s="7" t="s">
        <v>832</v>
      </c>
      <c r="O1258" s="7" t="s">
        <v>833</v>
      </c>
      <c r="P1258" s="7" t="n">
        <v>1250</v>
      </c>
      <c r="Q1258" s="93" t="n">
        <f aca="false">P1258/100</f>
        <v>12.5</v>
      </c>
      <c r="R1258" s="7" t="n">
        <v>19</v>
      </c>
      <c r="S1258" s="7" t="n">
        <v>0</v>
      </c>
      <c r="T1258" s="7" t="n">
        <v>0</v>
      </c>
      <c r="U1258" s="7" t="n">
        <v>0</v>
      </c>
      <c r="V1258" s="7" t="n">
        <v>0</v>
      </c>
      <c r="W1258" s="7" t="n">
        <v>0</v>
      </c>
      <c r="X1258" s="7" t="n">
        <v>1</v>
      </c>
      <c r="Y1258" s="7" t="s">
        <v>834</v>
      </c>
      <c r="Z1258" s="7" t="s">
        <v>835</v>
      </c>
      <c r="AA1258" s="7" t="s">
        <v>836</v>
      </c>
      <c r="AB1258" s="7" t="s">
        <v>837</v>
      </c>
      <c r="AC1258" s="7" t="n">
        <v>0</v>
      </c>
      <c r="AD1258" s="7" t="s">
        <v>838</v>
      </c>
      <c r="AE1258" s="7" t="s">
        <v>836</v>
      </c>
    </row>
    <row r="1259" customFormat="false" ht="12.8" hidden="false" customHeight="false" outlineLevel="0" collapsed="false">
      <c r="L1259" s="7" t="n">
        <v>1482</v>
      </c>
      <c r="M1259" s="7" t="s">
        <v>1335</v>
      </c>
      <c r="N1259" s="7" t="s">
        <v>832</v>
      </c>
      <c r="O1259" s="7" t="s">
        <v>833</v>
      </c>
      <c r="P1259" s="7" t="n">
        <v>150</v>
      </c>
      <c r="Q1259" s="93" t="n">
        <f aca="false">P1259/100</f>
        <v>1.5</v>
      </c>
      <c r="R1259" s="7" t="n">
        <v>20</v>
      </c>
      <c r="S1259" s="7" t="n">
        <v>0</v>
      </c>
      <c r="T1259" s="7" t="n">
        <v>0</v>
      </c>
      <c r="U1259" s="7" t="n">
        <v>0</v>
      </c>
      <c r="V1259" s="7" t="n">
        <v>0</v>
      </c>
      <c r="W1259" s="7" t="n">
        <v>0</v>
      </c>
      <c r="X1259" s="7" t="n">
        <v>1</v>
      </c>
      <c r="Y1259" s="7" t="s">
        <v>834</v>
      </c>
      <c r="Z1259" s="7" t="s">
        <v>835</v>
      </c>
      <c r="AA1259" s="7" t="s">
        <v>836</v>
      </c>
      <c r="AB1259" s="7" t="s">
        <v>837</v>
      </c>
      <c r="AC1259" s="7" t="n">
        <v>0</v>
      </c>
      <c r="AD1259" s="7" t="s">
        <v>838</v>
      </c>
      <c r="AE1259" s="7" t="s">
        <v>836</v>
      </c>
    </row>
    <row r="1260" customFormat="false" ht="12.8" hidden="false" customHeight="false" outlineLevel="0" collapsed="false">
      <c r="L1260" s="7" t="n">
        <v>1483</v>
      </c>
      <c r="M1260" s="7" t="s">
        <v>1336</v>
      </c>
      <c r="N1260" s="7" t="s">
        <v>832</v>
      </c>
      <c r="O1260" s="7" t="s">
        <v>833</v>
      </c>
      <c r="P1260" s="7" t="n">
        <v>150</v>
      </c>
      <c r="Q1260" s="93" t="n">
        <f aca="false">P1260/100</f>
        <v>1.5</v>
      </c>
      <c r="R1260" s="7" t="n">
        <v>20</v>
      </c>
      <c r="S1260" s="7" t="n">
        <v>0</v>
      </c>
      <c r="T1260" s="7" t="n">
        <v>0</v>
      </c>
      <c r="U1260" s="7" t="n">
        <v>0</v>
      </c>
      <c r="V1260" s="7" t="n">
        <v>0</v>
      </c>
      <c r="W1260" s="7" t="n">
        <v>0</v>
      </c>
      <c r="X1260" s="7" t="n">
        <v>1</v>
      </c>
      <c r="Y1260" s="7" t="s">
        <v>834</v>
      </c>
      <c r="Z1260" s="7" t="s">
        <v>835</v>
      </c>
      <c r="AA1260" s="7" t="s">
        <v>836</v>
      </c>
      <c r="AB1260" s="7" t="s">
        <v>837</v>
      </c>
      <c r="AC1260" s="7" t="n">
        <v>0</v>
      </c>
      <c r="AD1260" s="7" t="s">
        <v>838</v>
      </c>
      <c r="AE1260" s="7" t="s">
        <v>836</v>
      </c>
    </row>
    <row r="1261" customFormat="false" ht="12.8" hidden="false" customHeight="false" outlineLevel="0" collapsed="false">
      <c r="L1261" s="7" t="n">
        <v>1484</v>
      </c>
      <c r="M1261" s="7" t="s">
        <v>1337</v>
      </c>
      <c r="N1261" s="7" t="s">
        <v>832</v>
      </c>
      <c r="O1261" s="7" t="s">
        <v>833</v>
      </c>
      <c r="P1261" s="7" t="n">
        <v>200</v>
      </c>
      <c r="Q1261" s="93" t="n">
        <f aca="false">P1261/100</f>
        <v>2</v>
      </c>
      <c r="R1261" s="7" t="n">
        <v>20</v>
      </c>
      <c r="S1261" s="7" t="n">
        <v>0</v>
      </c>
      <c r="T1261" s="7" t="n">
        <v>0</v>
      </c>
      <c r="U1261" s="7" t="n">
        <v>0</v>
      </c>
      <c r="V1261" s="7" t="n">
        <v>0</v>
      </c>
      <c r="W1261" s="7" t="n">
        <v>0</v>
      </c>
      <c r="X1261" s="7" t="n">
        <v>1</v>
      </c>
      <c r="Y1261" s="7" t="s">
        <v>834</v>
      </c>
      <c r="Z1261" s="7" t="s">
        <v>835</v>
      </c>
      <c r="AA1261" s="7" t="s">
        <v>836</v>
      </c>
      <c r="AB1261" s="7" t="s">
        <v>837</v>
      </c>
      <c r="AC1261" s="7" t="n">
        <v>0</v>
      </c>
      <c r="AD1261" s="7" t="s">
        <v>838</v>
      </c>
      <c r="AE1261" s="7" t="s">
        <v>836</v>
      </c>
    </row>
    <row r="1262" customFormat="false" ht="12.8" hidden="false" customHeight="false" outlineLevel="0" collapsed="false">
      <c r="L1262" s="7" t="n">
        <v>1485</v>
      </c>
      <c r="M1262" s="7" t="s">
        <v>1338</v>
      </c>
      <c r="N1262" s="7" t="s">
        <v>832</v>
      </c>
      <c r="O1262" s="7" t="s">
        <v>833</v>
      </c>
      <c r="P1262" s="7" t="n">
        <v>250</v>
      </c>
      <c r="Q1262" s="93" t="n">
        <f aca="false">P1262/100</f>
        <v>2.5</v>
      </c>
      <c r="R1262" s="7" t="n">
        <v>20</v>
      </c>
      <c r="S1262" s="7" t="n">
        <v>0</v>
      </c>
      <c r="T1262" s="7" t="n">
        <v>0</v>
      </c>
      <c r="U1262" s="7" t="n">
        <v>0</v>
      </c>
      <c r="V1262" s="7" t="n">
        <v>0</v>
      </c>
      <c r="W1262" s="7" t="n">
        <v>0</v>
      </c>
      <c r="X1262" s="7" t="n">
        <v>1</v>
      </c>
      <c r="Y1262" s="7" t="s">
        <v>834</v>
      </c>
      <c r="Z1262" s="7" t="s">
        <v>835</v>
      </c>
      <c r="AA1262" s="7" t="s">
        <v>836</v>
      </c>
      <c r="AB1262" s="7" t="s">
        <v>837</v>
      </c>
      <c r="AC1262" s="7" t="n">
        <v>0</v>
      </c>
      <c r="AD1262" s="7" t="s">
        <v>838</v>
      </c>
      <c r="AE1262" s="7" t="s">
        <v>836</v>
      </c>
    </row>
    <row r="1263" customFormat="false" ht="12.8" hidden="false" customHeight="false" outlineLevel="0" collapsed="false">
      <c r="L1263" s="7" t="n">
        <v>1486</v>
      </c>
      <c r="M1263" s="7" t="s">
        <v>1339</v>
      </c>
      <c r="N1263" s="7" t="s">
        <v>832</v>
      </c>
      <c r="O1263" s="7" t="s">
        <v>833</v>
      </c>
      <c r="P1263" s="7" t="n">
        <v>2050</v>
      </c>
      <c r="Q1263" s="93" t="n">
        <f aca="false">P1263/100</f>
        <v>20.5</v>
      </c>
      <c r="R1263" s="7" t="n">
        <v>10</v>
      </c>
      <c r="S1263" s="7" t="n">
        <v>0</v>
      </c>
      <c r="T1263" s="7" t="n">
        <v>0</v>
      </c>
      <c r="U1263" s="7" t="n">
        <v>0</v>
      </c>
      <c r="V1263" s="7" t="n">
        <v>0</v>
      </c>
      <c r="W1263" s="7" t="n">
        <v>0</v>
      </c>
      <c r="X1263" s="7" t="n">
        <v>2</v>
      </c>
      <c r="Y1263" s="7" t="s">
        <v>834</v>
      </c>
      <c r="Z1263" s="7" t="s">
        <v>835</v>
      </c>
      <c r="AA1263" s="7" t="s">
        <v>836</v>
      </c>
      <c r="AB1263" s="7" t="s">
        <v>837</v>
      </c>
      <c r="AC1263" s="7" t="n">
        <v>0</v>
      </c>
      <c r="AD1263" s="7" t="s">
        <v>838</v>
      </c>
      <c r="AE1263" s="7" t="s">
        <v>836</v>
      </c>
    </row>
    <row r="1264" customFormat="false" ht="12.8" hidden="false" customHeight="false" outlineLevel="0" collapsed="false">
      <c r="L1264" s="7" t="n">
        <v>1487</v>
      </c>
      <c r="M1264" s="7" t="s">
        <v>1340</v>
      </c>
      <c r="N1264" s="7" t="s">
        <v>832</v>
      </c>
      <c r="O1264" s="7" t="s">
        <v>833</v>
      </c>
      <c r="P1264" s="7" t="n">
        <v>1900</v>
      </c>
      <c r="Q1264" s="93" t="n">
        <f aca="false">P1264/100</f>
        <v>19</v>
      </c>
      <c r="R1264" s="7" t="n">
        <v>10</v>
      </c>
      <c r="S1264" s="7" t="n">
        <v>0</v>
      </c>
      <c r="T1264" s="7" t="n">
        <v>0</v>
      </c>
      <c r="U1264" s="7" t="n">
        <v>0</v>
      </c>
      <c r="V1264" s="7" t="n">
        <v>0</v>
      </c>
      <c r="W1264" s="7" t="n">
        <v>0</v>
      </c>
      <c r="X1264" s="7" t="n">
        <v>2</v>
      </c>
      <c r="Y1264" s="7" t="s">
        <v>834</v>
      </c>
      <c r="Z1264" s="7" t="s">
        <v>835</v>
      </c>
      <c r="AA1264" s="7" t="s">
        <v>836</v>
      </c>
      <c r="AB1264" s="7" t="s">
        <v>837</v>
      </c>
      <c r="AC1264" s="7" t="n">
        <v>0</v>
      </c>
      <c r="AD1264" s="7" t="s">
        <v>838</v>
      </c>
      <c r="AE1264" s="7" t="s">
        <v>836</v>
      </c>
    </row>
    <row r="1265" customFormat="false" ht="12.8" hidden="false" customHeight="false" outlineLevel="0" collapsed="false">
      <c r="L1265" s="7" t="n">
        <v>1488</v>
      </c>
      <c r="M1265" s="7" t="s">
        <v>1341</v>
      </c>
      <c r="N1265" s="7" t="s">
        <v>832</v>
      </c>
      <c r="O1265" s="7" t="s">
        <v>833</v>
      </c>
      <c r="P1265" s="7" t="n">
        <v>1200</v>
      </c>
      <c r="Q1265" s="93" t="n">
        <f aca="false">P1265/100</f>
        <v>12</v>
      </c>
      <c r="R1265" s="7" t="n">
        <v>10</v>
      </c>
      <c r="S1265" s="7" t="n">
        <v>0</v>
      </c>
      <c r="T1265" s="7" t="n">
        <v>0</v>
      </c>
      <c r="U1265" s="7" t="n">
        <v>0</v>
      </c>
      <c r="V1265" s="7" t="n">
        <v>0</v>
      </c>
      <c r="W1265" s="7" t="n">
        <v>0</v>
      </c>
      <c r="X1265" s="7" t="n">
        <v>2</v>
      </c>
      <c r="Y1265" s="7" t="s">
        <v>834</v>
      </c>
      <c r="Z1265" s="7" t="s">
        <v>835</v>
      </c>
      <c r="AA1265" s="7" t="s">
        <v>836</v>
      </c>
      <c r="AB1265" s="7" t="s">
        <v>837</v>
      </c>
      <c r="AC1265" s="7" t="n">
        <v>0</v>
      </c>
      <c r="AD1265" s="7" t="s">
        <v>838</v>
      </c>
      <c r="AE1265" s="7" t="s">
        <v>836</v>
      </c>
    </row>
    <row r="1266" customFormat="false" ht="12.8" hidden="false" customHeight="false" outlineLevel="0" collapsed="false">
      <c r="L1266" s="7" t="n">
        <v>1489</v>
      </c>
      <c r="M1266" s="7" t="s">
        <v>1342</v>
      </c>
      <c r="N1266" s="7" t="s">
        <v>832</v>
      </c>
      <c r="O1266" s="7" t="s">
        <v>862</v>
      </c>
      <c r="P1266" s="7" t="n">
        <v>950</v>
      </c>
      <c r="Q1266" s="93" t="n">
        <f aca="false">P1266/100</f>
        <v>9.5</v>
      </c>
      <c r="R1266" s="7" t="n">
        <v>19</v>
      </c>
      <c r="S1266" s="7" t="n">
        <v>0</v>
      </c>
      <c r="T1266" s="7" t="n">
        <v>0</v>
      </c>
      <c r="U1266" s="7" t="n">
        <v>0</v>
      </c>
      <c r="V1266" s="7" t="n">
        <v>0</v>
      </c>
      <c r="W1266" s="7" t="n">
        <v>0</v>
      </c>
      <c r="X1266" s="7" t="n">
        <v>1</v>
      </c>
      <c r="Y1266" s="7" t="s">
        <v>834</v>
      </c>
      <c r="Z1266" s="7" t="s">
        <v>835</v>
      </c>
      <c r="AA1266" s="7" t="s">
        <v>836</v>
      </c>
      <c r="AB1266" s="7" t="s">
        <v>837</v>
      </c>
      <c r="AC1266" s="7" t="n">
        <v>0</v>
      </c>
      <c r="AD1266" s="7" t="s">
        <v>838</v>
      </c>
      <c r="AE1266" s="7" t="s">
        <v>836</v>
      </c>
    </row>
    <row r="1267" customFormat="false" ht="12.8" hidden="false" customHeight="false" outlineLevel="0" collapsed="false">
      <c r="L1267" s="7" t="n">
        <v>1490</v>
      </c>
      <c r="M1267" s="7" t="s">
        <v>1343</v>
      </c>
      <c r="N1267" s="7" t="s">
        <v>832</v>
      </c>
      <c r="O1267" s="7" t="s">
        <v>833</v>
      </c>
      <c r="P1267" s="7" t="n">
        <v>1800</v>
      </c>
      <c r="Q1267" s="93" t="n">
        <f aca="false">P1267/100</f>
        <v>18</v>
      </c>
      <c r="R1267" s="7" t="n">
        <v>10</v>
      </c>
      <c r="S1267" s="7" t="n">
        <v>0</v>
      </c>
      <c r="T1267" s="7" t="n">
        <v>0</v>
      </c>
      <c r="U1267" s="7" t="n">
        <v>0</v>
      </c>
      <c r="V1267" s="7" t="n">
        <v>0</v>
      </c>
      <c r="W1267" s="7" t="n">
        <v>0</v>
      </c>
      <c r="X1267" s="7" t="n">
        <v>2</v>
      </c>
      <c r="Y1267" s="7" t="s">
        <v>834</v>
      </c>
      <c r="Z1267" s="7" t="s">
        <v>835</v>
      </c>
      <c r="AA1267" s="7" t="s">
        <v>836</v>
      </c>
      <c r="AB1267" s="7" t="s">
        <v>837</v>
      </c>
      <c r="AC1267" s="7" t="n">
        <v>0</v>
      </c>
      <c r="AD1267" s="7" t="s">
        <v>838</v>
      </c>
      <c r="AE1267" s="7" t="s">
        <v>836</v>
      </c>
    </row>
    <row r="1268" customFormat="false" ht="12.8" hidden="false" customHeight="false" outlineLevel="0" collapsed="false">
      <c r="L1268" s="7" t="n">
        <v>1491</v>
      </c>
      <c r="M1268" s="7" t="s">
        <v>1344</v>
      </c>
      <c r="N1268" s="7" t="s">
        <v>832</v>
      </c>
      <c r="O1268" s="7" t="s">
        <v>833</v>
      </c>
      <c r="P1268" s="7" t="n">
        <v>1800</v>
      </c>
      <c r="Q1268" s="93" t="n">
        <f aca="false">P1268/100</f>
        <v>18</v>
      </c>
      <c r="R1268" s="7" t="n">
        <v>10</v>
      </c>
      <c r="S1268" s="7" t="n">
        <v>0</v>
      </c>
      <c r="T1268" s="7" t="n">
        <v>0</v>
      </c>
      <c r="U1268" s="7" t="n">
        <v>0</v>
      </c>
      <c r="V1268" s="7" t="n">
        <v>0</v>
      </c>
      <c r="W1268" s="7" t="n">
        <v>0</v>
      </c>
      <c r="X1268" s="7" t="n">
        <v>2</v>
      </c>
      <c r="Y1268" s="7" t="s">
        <v>834</v>
      </c>
      <c r="Z1268" s="7" t="s">
        <v>835</v>
      </c>
      <c r="AA1268" s="7" t="s">
        <v>836</v>
      </c>
      <c r="AB1268" s="7" t="s">
        <v>837</v>
      </c>
      <c r="AC1268" s="7" t="n">
        <v>0</v>
      </c>
      <c r="AD1268" s="7" t="s">
        <v>838</v>
      </c>
      <c r="AE1268" s="7" t="s">
        <v>836</v>
      </c>
    </row>
    <row r="1269" customFormat="false" ht="12.8" hidden="false" customHeight="false" outlineLevel="0" collapsed="false">
      <c r="L1269" s="7" t="n">
        <v>1492</v>
      </c>
      <c r="M1269" s="7" t="s">
        <v>1570</v>
      </c>
      <c r="N1269" s="7" t="s">
        <v>832</v>
      </c>
      <c r="O1269" s="7" t="s">
        <v>833</v>
      </c>
      <c r="P1269" s="7" t="n">
        <v>400</v>
      </c>
      <c r="Q1269" s="93" t="n">
        <f aca="false">P1269/100</f>
        <v>4</v>
      </c>
      <c r="R1269" s="7" t="n">
        <v>9</v>
      </c>
      <c r="S1269" s="7" t="n">
        <v>0</v>
      </c>
      <c r="T1269" s="7" t="n">
        <v>0</v>
      </c>
      <c r="U1269" s="7" t="n">
        <v>0</v>
      </c>
      <c r="V1269" s="7" t="n">
        <v>0</v>
      </c>
      <c r="W1269" s="7" t="n">
        <v>0</v>
      </c>
      <c r="X1269" s="7" t="n">
        <v>1</v>
      </c>
      <c r="Y1269" s="7" t="s">
        <v>834</v>
      </c>
      <c r="Z1269" s="7" t="s">
        <v>835</v>
      </c>
      <c r="AA1269" s="7" t="s">
        <v>836</v>
      </c>
      <c r="AB1269" s="7" t="s">
        <v>837</v>
      </c>
      <c r="AC1269" s="7" t="n">
        <v>0</v>
      </c>
      <c r="AD1269" s="7" t="s">
        <v>838</v>
      </c>
      <c r="AE1269" s="7" t="s">
        <v>836</v>
      </c>
    </row>
    <row r="1270" customFormat="false" ht="12.8" hidden="false" customHeight="false" outlineLevel="0" collapsed="false">
      <c r="L1270" s="7" t="n">
        <v>1493</v>
      </c>
      <c r="M1270" s="7" t="s">
        <v>1346</v>
      </c>
      <c r="N1270" s="7" t="s">
        <v>832</v>
      </c>
      <c r="O1270" s="7" t="s">
        <v>833</v>
      </c>
      <c r="P1270" s="7" t="n">
        <v>700</v>
      </c>
      <c r="Q1270" s="93" t="n">
        <f aca="false">P1270/100</f>
        <v>7</v>
      </c>
      <c r="R1270" s="7" t="n">
        <v>20</v>
      </c>
      <c r="S1270" s="7" t="n">
        <v>0</v>
      </c>
      <c r="T1270" s="7" t="n">
        <v>0</v>
      </c>
      <c r="U1270" s="7" t="n">
        <v>0</v>
      </c>
      <c r="V1270" s="7" t="n">
        <v>0</v>
      </c>
      <c r="W1270" s="7" t="n">
        <v>0</v>
      </c>
      <c r="X1270" s="7" t="n">
        <v>3</v>
      </c>
      <c r="Y1270" s="7" t="s">
        <v>834</v>
      </c>
      <c r="Z1270" s="7" t="s">
        <v>835</v>
      </c>
      <c r="AA1270" s="7" t="s">
        <v>836</v>
      </c>
      <c r="AB1270" s="7" t="s">
        <v>837</v>
      </c>
      <c r="AC1270" s="7" t="n">
        <v>0</v>
      </c>
      <c r="AD1270" s="7" t="s">
        <v>838</v>
      </c>
      <c r="AE1270" s="7" t="s">
        <v>836</v>
      </c>
    </row>
    <row r="1271" customFormat="false" ht="12.8" hidden="false" customHeight="false" outlineLevel="0" collapsed="false">
      <c r="L1271" s="7" t="n">
        <v>1494</v>
      </c>
      <c r="M1271" s="7" t="s">
        <v>1347</v>
      </c>
      <c r="N1271" s="7" t="s">
        <v>832</v>
      </c>
      <c r="O1271" s="7" t="s">
        <v>833</v>
      </c>
      <c r="P1271" s="7" t="n">
        <v>280</v>
      </c>
      <c r="Q1271" s="93" t="n">
        <f aca="false">P1271/100</f>
        <v>2.8</v>
      </c>
      <c r="R1271" s="7" t="n">
        <v>20</v>
      </c>
      <c r="S1271" s="7" t="n">
        <v>0</v>
      </c>
      <c r="T1271" s="7" t="n">
        <v>0</v>
      </c>
      <c r="U1271" s="7" t="n">
        <v>0</v>
      </c>
      <c r="V1271" s="7" t="n">
        <v>0</v>
      </c>
      <c r="W1271" s="7" t="n">
        <v>0</v>
      </c>
      <c r="X1271" s="7" t="n">
        <v>1</v>
      </c>
      <c r="Y1271" s="7" t="s">
        <v>834</v>
      </c>
      <c r="Z1271" s="7" t="s">
        <v>835</v>
      </c>
      <c r="AA1271" s="7" t="s">
        <v>836</v>
      </c>
      <c r="AB1271" s="7" t="s">
        <v>837</v>
      </c>
      <c r="AC1271" s="7" t="n">
        <v>0</v>
      </c>
      <c r="AD1271" s="7" t="s">
        <v>838</v>
      </c>
      <c r="AE1271" s="7" t="s">
        <v>836</v>
      </c>
    </row>
    <row r="1272" customFormat="false" ht="12.8" hidden="false" customHeight="false" outlineLevel="0" collapsed="false">
      <c r="L1272" s="7" t="n">
        <v>1495</v>
      </c>
      <c r="M1272" s="7" t="s">
        <v>1348</v>
      </c>
      <c r="N1272" s="7" t="s">
        <v>832</v>
      </c>
      <c r="O1272" s="7" t="s">
        <v>833</v>
      </c>
      <c r="P1272" s="7" t="n">
        <v>300</v>
      </c>
      <c r="Q1272" s="93" t="n">
        <f aca="false">P1272/100</f>
        <v>3</v>
      </c>
      <c r="R1272" s="7" t="n">
        <v>20</v>
      </c>
      <c r="S1272" s="7" t="n">
        <v>0</v>
      </c>
      <c r="T1272" s="7" t="n">
        <v>0</v>
      </c>
      <c r="U1272" s="7" t="n">
        <v>0</v>
      </c>
      <c r="V1272" s="7" t="n">
        <v>0</v>
      </c>
      <c r="W1272" s="7" t="n">
        <v>0</v>
      </c>
      <c r="X1272" s="7" t="n">
        <v>1</v>
      </c>
      <c r="Y1272" s="7" t="s">
        <v>834</v>
      </c>
      <c r="Z1272" s="7" t="s">
        <v>835</v>
      </c>
      <c r="AA1272" s="7" t="s">
        <v>836</v>
      </c>
      <c r="AB1272" s="7" t="s">
        <v>837</v>
      </c>
      <c r="AC1272" s="7" t="n">
        <v>0</v>
      </c>
      <c r="AD1272" s="7" t="s">
        <v>838</v>
      </c>
      <c r="AE1272" s="7" t="s">
        <v>836</v>
      </c>
    </row>
    <row r="1273" customFormat="false" ht="12.8" hidden="false" customHeight="false" outlineLevel="0" collapsed="false">
      <c r="L1273" s="7" t="n">
        <v>1496</v>
      </c>
      <c r="M1273" s="7" t="s">
        <v>1349</v>
      </c>
      <c r="N1273" s="7" t="s">
        <v>832</v>
      </c>
      <c r="O1273" s="7" t="s">
        <v>833</v>
      </c>
      <c r="P1273" s="7" t="n">
        <v>100</v>
      </c>
      <c r="Q1273" s="93" t="n">
        <f aca="false">P1273/100</f>
        <v>1</v>
      </c>
      <c r="R1273" s="7" t="n">
        <v>20</v>
      </c>
      <c r="S1273" s="7" t="n">
        <v>0</v>
      </c>
      <c r="T1273" s="7" t="n">
        <v>0</v>
      </c>
      <c r="U1273" s="7" t="n">
        <v>0</v>
      </c>
      <c r="V1273" s="7" t="n">
        <v>0</v>
      </c>
      <c r="W1273" s="7" t="n">
        <v>0</v>
      </c>
      <c r="X1273" s="7" t="n">
        <v>1</v>
      </c>
      <c r="Y1273" s="7" t="s">
        <v>834</v>
      </c>
      <c r="Z1273" s="7" t="s">
        <v>835</v>
      </c>
      <c r="AA1273" s="7" t="s">
        <v>836</v>
      </c>
      <c r="AB1273" s="7" t="s">
        <v>837</v>
      </c>
      <c r="AC1273" s="7" t="n">
        <v>0</v>
      </c>
      <c r="AD1273" s="7" t="s">
        <v>838</v>
      </c>
      <c r="AE1273" s="7" t="s">
        <v>836</v>
      </c>
    </row>
    <row r="1274" customFormat="false" ht="12.8" hidden="false" customHeight="false" outlineLevel="0" collapsed="false">
      <c r="L1274" s="7" t="n">
        <v>1497</v>
      </c>
      <c r="M1274" s="7" t="s">
        <v>1350</v>
      </c>
      <c r="N1274" s="7" t="s">
        <v>832</v>
      </c>
      <c r="O1274" s="7" t="s">
        <v>833</v>
      </c>
      <c r="P1274" s="7" t="n">
        <v>50</v>
      </c>
      <c r="Q1274" s="93" t="n">
        <f aca="false">P1274/100</f>
        <v>0.5</v>
      </c>
      <c r="R1274" s="7" t="n">
        <v>1</v>
      </c>
      <c r="S1274" s="7" t="n">
        <v>0</v>
      </c>
      <c r="T1274" s="7" t="n">
        <v>0</v>
      </c>
      <c r="U1274" s="7" t="n">
        <v>0</v>
      </c>
      <c r="V1274" s="7" t="n">
        <v>0</v>
      </c>
      <c r="W1274" s="7" t="n">
        <v>0</v>
      </c>
      <c r="X1274" s="7" t="n">
        <v>3</v>
      </c>
      <c r="Y1274" s="7" t="s">
        <v>834</v>
      </c>
      <c r="Z1274" s="7" t="s">
        <v>835</v>
      </c>
      <c r="AA1274" s="7" t="s">
        <v>836</v>
      </c>
      <c r="AB1274" s="7" t="s">
        <v>837</v>
      </c>
      <c r="AC1274" s="7" t="n">
        <v>0</v>
      </c>
      <c r="AD1274" s="7" t="s">
        <v>838</v>
      </c>
      <c r="AE1274" s="7" t="s">
        <v>836</v>
      </c>
    </row>
    <row r="1275" customFormat="false" ht="12.8" hidden="false" customHeight="false" outlineLevel="0" collapsed="false">
      <c r="L1275" s="7" t="n">
        <v>1498</v>
      </c>
      <c r="M1275" s="7" t="s">
        <v>1351</v>
      </c>
      <c r="N1275" s="7" t="s">
        <v>832</v>
      </c>
      <c r="O1275" s="7" t="s">
        <v>833</v>
      </c>
      <c r="P1275" s="7" t="n">
        <v>350</v>
      </c>
      <c r="Q1275" s="93" t="n">
        <f aca="false">P1275/100</f>
        <v>3.5</v>
      </c>
      <c r="R1275" s="7" t="n">
        <v>31</v>
      </c>
      <c r="S1275" s="7" t="n">
        <v>0</v>
      </c>
      <c r="T1275" s="7" t="n">
        <v>0</v>
      </c>
      <c r="U1275" s="7" t="n">
        <v>0</v>
      </c>
      <c r="V1275" s="7" t="n">
        <v>0</v>
      </c>
      <c r="W1275" s="7" t="n">
        <v>0</v>
      </c>
      <c r="X1275" s="7" t="n">
        <v>1</v>
      </c>
      <c r="Y1275" s="7" t="s">
        <v>834</v>
      </c>
      <c r="Z1275" s="7" t="s">
        <v>835</v>
      </c>
      <c r="AA1275" s="7" t="s">
        <v>836</v>
      </c>
      <c r="AB1275" s="7" t="s">
        <v>837</v>
      </c>
      <c r="AC1275" s="7" t="n">
        <v>0</v>
      </c>
      <c r="AD1275" s="7" t="s">
        <v>838</v>
      </c>
      <c r="AE1275" s="7" t="s">
        <v>836</v>
      </c>
    </row>
    <row r="1276" customFormat="false" ht="12.8" hidden="false" customHeight="false" outlineLevel="0" collapsed="false">
      <c r="L1276" s="7" t="n">
        <v>1499</v>
      </c>
      <c r="M1276" s="7" t="s">
        <v>1352</v>
      </c>
      <c r="N1276" s="7" t="s">
        <v>832</v>
      </c>
      <c r="O1276" s="7" t="s">
        <v>833</v>
      </c>
      <c r="P1276" s="7" t="n">
        <v>500</v>
      </c>
      <c r="Q1276" s="93" t="n">
        <f aca="false">P1276/100</f>
        <v>5</v>
      </c>
      <c r="R1276" s="7" t="n">
        <v>20</v>
      </c>
      <c r="S1276" s="7" t="n">
        <v>0</v>
      </c>
      <c r="T1276" s="7" t="n">
        <v>0</v>
      </c>
      <c r="U1276" s="7" t="n">
        <v>0</v>
      </c>
      <c r="V1276" s="7" t="n">
        <v>0</v>
      </c>
      <c r="W1276" s="7" t="n">
        <v>0</v>
      </c>
      <c r="X1276" s="7" t="n">
        <v>1</v>
      </c>
      <c r="Y1276" s="7" t="s">
        <v>834</v>
      </c>
      <c r="Z1276" s="7" t="s">
        <v>835</v>
      </c>
      <c r="AA1276" s="7" t="s">
        <v>836</v>
      </c>
      <c r="AB1276" s="7" t="s">
        <v>837</v>
      </c>
      <c r="AC1276" s="7" t="n">
        <v>0</v>
      </c>
      <c r="AD1276" s="7" t="s">
        <v>838</v>
      </c>
      <c r="AE1276" s="7" t="s">
        <v>836</v>
      </c>
    </row>
    <row r="1277" customFormat="false" ht="12.8" hidden="false" customHeight="false" outlineLevel="0" collapsed="false">
      <c r="L1277" s="7" t="n">
        <v>1500</v>
      </c>
      <c r="M1277" s="7" t="s">
        <v>1353</v>
      </c>
      <c r="N1277" s="7" t="s">
        <v>832</v>
      </c>
      <c r="O1277" s="7" t="s">
        <v>833</v>
      </c>
      <c r="P1277" s="7" t="n">
        <v>650</v>
      </c>
      <c r="Q1277" s="93" t="n">
        <f aca="false">P1277/100</f>
        <v>6.5</v>
      </c>
      <c r="R1277" s="7" t="n">
        <v>5</v>
      </c>
      <c r="S1277" s="7" t="n">
        <v>0</v>
      </c>
      <c r="T1277" s="7" t="n">
        <v>0</v>
      </c>
      <c r="U1277" s="7" t="n">
        <v>0</v>
      </c>
      <c r="V1277" s="7" t="n">
        <v>0</v>
      </c>
      <c r="W1277" s="7" t="n">
        <v>0</v>
      </c>
      <c r="X1277" s="7" t="n">
        <v>3</v>
      </c>
      <c r="Y1277" s="7" t="s">
        <v>834</v>
      </c>
      <c r="Z1277" s="7" t="s">
        <v>835</v>
      </c>
      <c r="AA1277" s="7" t="s">
        <v>836</v>
      </c>
      <c r="AB1277" s="7" t="s">
        <v>837</v>
      </c>
      <c r="AC1277" s="7" t="n">
        <v>0</v>
      </c>
      <c r="AD1277" s="7" t="s">
        <v>838</v>
      </c>
      <c r="AE1277" s="7" t="s">
        <v>836</v>
      </c>
    </row>
    <row r="1278" customFormat="false" ht="12.8" hidden="false" customHeight="false" outlineLevel="0" collapsed="false">
      <c r="L1278" s="7" t="n">
        <v>1501</v>
      </c>
      <c r="M1278" s="7" t="s">
        <v>1354</v>
      </c>
      <c r="N1278" s="7" t="s">
        <v>832</v>
      </c>
      <c r="O1278" s="7" t="s">
        <v>833</v>
      </c>
      <c r="P1278" s="7" t="n">
        <v>600</v>
      </c>
      <c r="Q1278" s="93" t="n">
        <f aca="false">P1278/100</f>
        <v>6</v>
      </c>
      <c r="R1278" s="7" t="n">
        <v>44</v>
      </c>
      <c r="S1278" s="7" t="n">
        <v>0</v>
      </c>
      <c r="T1278" s="7" t="n">
        <v>0</v>
      </c>
      <c r="U1278" s="7" t="n">
        <v>0</v>
      </c>
      <c r="V1278" s="7" t="n">
        <v>0</v>
      </c>
      <c r="W1278" s="7" t="n">
        <v>0</v>
      </c>
      <c r="X1278" s="7" t="n">
        <v>3</v>
      </c>
      <c r="Y1278" s="7" t="s">
        <v>834</v>
      </c>
      <c r="Z1278" s="7" t="s">
        <v>835</v>
      </c>
      <c r="AA1278" s="7" t="s">
        <v>836</v>
      </c>
      <c r="AB1278" s="7" t="s">
        <v>837</v>
      </c>
      <c r="AC1278" s="7" t="n">
        <v>0</v>
      </c>
      <c r="AD1278" s="7" t="s">
        <v>838</v>
      </c>
      <c r="AE1278" s="7" t="s">
        <v>836</v>
      </c>
    </row>
    <row r="1279" customFormat="false" ht="12.8" hidden="false" customHeight="false" outlineLevel="0" collapsed="false">
      <c r="L1279" s="7" t="n">
        <v>1502</v>
      </c>
      <c r="M1279" s="7" t="s">
        <v>1355</v>
      </c>
      <c r="N1279" s="7" t="s">
        <v>832</v>
      </c>
      <c r="O1279" s="7" t="s">
        <v>862</v>
      </c>
      <c r="P1279" s="7" t="n">
        <v>370</v>
      </c>
      <c r="Q1279" s="93" t="n">
        <f aca="false">P1279/100</f>
        <v>3.7</v>
      </c>
      <c r="R1279" s="7" t="n">
        <v>19</v>
      </c>
      <c r="S1279" s="7" t="n">
        <v>0</v>
      </c>
      <c r="T1279" s="7" t="n">
        <v>0</v>
      </c>
      <c r="U1279" s="7" t="n">
        <v>0</v>
      </c>
      <c r="V1279" s="7" t="n">
        <v>0</v>
      </c>
      <c r="W1279" s="7" t="n">
        <v>0</v>
      </c>
      <c r="X1279" s="7" t="n">
        <v>1</v>
      </c>
      <c r="Y1279" s="7" t="s">
        <v>834</v>
      </c>
      <c r="Z1279" s="7" t="s">
        <v>835</v>
      </c>
      <c r="AA1279" s="7" t="s">
        <v>836</v>
      </c>
      <c r="AB1279" s="7" t="s">
        <v>837</v>
      </c>
      <c r="AC1279" s="7" t="n">
        <v>0</v>
      </c>
      <c r="AD1279" s="7" t="s">
        <v>838</v>
      </c>
      <c r="AE1279" s="7" t="s">
        <v>836</v>
      </c>
    </row>
    <row r="1280" customFormat="false" ht="12.8" hidden="false" customHeight="false" outlineLevel="0" collapsed="false">
      <c r="L1280" s="7" t="n">
        <v>1503</v>
      </c>
      <c r="M1280" s="7" t="s">
        <v>1356</v>
      </c>
      <c r="N1280" s="7" t="s">
        <v>832</v>
      </c>
      <c r="O1280" s="7" t="s">
        <v>833</v>
      </c>
      <c r="P1280" s="7" t="n">
        <v>550</v>
      </c>
      <c r="Q1280" s="93" t="n">
        <f aca="false">P1280/100</f>
        <v>5.5</v>
      </c>
      <c r="R1280" s="7" t="n">
        <v>44</v>
      </c>
      <c r="S1280" s="7" t="n">
        <v>0</v>
      </c>
      <c r="T1280" s="7" t="n">
        <v>0</v>
      </c>
      <c r="U1280" s="7" t="n">
        <v>0</v>
      </c>
      <c r="V1280" s="7" t="n">
        <v>0</v>
      </c>
      <c r="W1280" s="7" t="n">
        <v>0</v>
      </c>
      <c r="X1280" s="7" t="n">
        <v>3</v>
      </c>
      <c r="Y1280" s="7" t="s">
        <v>834</v>
      </c>
      <c r="Z1280" s="7" t="s">
        <v>835</v>
      </c>
      <c r="AA1280" s="7" t="s">
        <v>836</v>
      </c>
      <c r="AB1280" s="7" t="s">
        <v>837</v>
      </c>
      <c r="AC1280" s="7" t="n">
        <v>0</v>
      </c>
      <c r="AD1280" s="7" t="s">
        <v>838</v>
      </c>
      <c r="AE1280" s="7" t="s">
        <v>836</v>
      </c>
    </row>
    <row r="1281" customFormat="false" ht="12.8" hidden="false" customHeight="false" outlineLevel="0" collapsed="false">
      <c r="L1281" s="7" t="n">
        <v>1504</v>
      </c>
      <c r="M1281" s="7" t="s">
        <v>1571</v>
      </c>
      <c r="N1281" s="7" t="s">
        <v>832</v>
      </c>
      <c r="O1281" s="7" t="s">
        <v>833</v>
      </c>
      <c r="P1281" s="7" t="n">
        <v>950</v>
      </c>
      <c r="Q1281" s="93" t="n">
        <f aca="false">P1281/100</f>
        <v>9.5</v>
      </c>
      <c r="R1281" s="7" t="n">
        <v>31</v>
      </c>
      <c r="S1281" s="7" t="n">
        <v>0</v>
      </c>
      <c r="T1281" s="7" t="n">
        <v>0</v>
      </c>
      <c r="U1281" s="7" t="n">
        <v>0</v>
      </c>
      <c r="V1281" s="7" t="n">
        <v>0</v>
      </c>
      <c r="W1281" s="7" t="n">
        <v>0</v>
      </c>
      <c r="X1281" s="7" t="n">
        <v>3</v>
      </c>
      <c r="Y1281" s="7" t="s">
        <v>834</v>
      </c>
      <c r="Z1281" s="7" t="s">
        <v>835</v>
      </c>
      <c r="AA1281" s="7" t="s">
        <v>836</v>
      </c>
      <c r="AB1281" s="7" t="s">
        <v>837</v>
      </c>
      <c r="AC1281" s="7" t="n">
        <v>0</v>
      </c>
      <c r="AD1281" s="7" t="s">
        <v>838</v>
      </c>
      <c r="AE1281" s="7" t="s">
        <v>836</v>
      </c>
    </row>
    <row r="1282" customFormat="false" ht="12.8" hidden="false" customHeight="false" outlineLevel="0" collapsed="false">
      <c r="L1282" s="7" t="n">
        <v>1505</v>
      </c>
      <c r="M1282" s="7" t="s">
        <v>1358</v>
      </c>
      <c r="N1282" s="7" t="s">
        <v>832</v>
      </c>
      <c r="O1282" s="7" t="s">
        <v>833</v>
      </c>
      <c r="P1282" s="7" t="n">
        <v>950</v>
      </c>
      <c r="Q1282" s="93" t="n">
        <f aca="false">P1282/100</f>
        <v>9.5</v>
      </c>
      <c r="R1282" s="7" t="n">
        <v>45</v>
      </c>
      <c r="S1282" s="7" t="n">
        <v>0</v>
      </c>
      <c r="T1282" s="7" t="n">
        <v>0</v>
      </c>
      <c r="U1282" s="7" t="n">
        <v>0</v>
      </c>
      <c r="V1282" s="7" t="n">
        <v>0</v>
      </c>
      <c r="W1282" s="7" t="n">
        <v>0</v>
      </c>
      <c r="X1282" s="7" t="n">
        <v>1</v>
      </c>
      <c r="Y1282" s="7" t="s">
        <v>834</v>
      </c>
      <c r="Z1282" s="7" t="s">
        <v>835</v>
      </c>
      <c r="AA1282" s="7" t="s">
        <v>836</v>
      </c>
      <c r="AB1282" s="7" t="s">
        <v>837</v>
      </c>
      <c r="AC1282" s="7" t="n">
        <v>0</v>
      </c>
      <c r="AD1282" s="7" t="s">
        <v>838</v>
      </c>
      <c r="AE1282" s="7" t="s">
        <v>836</v>
      </c>
    </row>
    <row r="1283" customFormat="false" ht="12.8" hidden="false" customHeight="false" outlineLevel="0" collapsed="false">
      <c r="L1283" s="7" t="n">
        <v>1506</v>
      </c>
      <c r="M1283" s="7" t="s">
        <v>1359</v>
      </c>
      <c r="N1283" s="7" t="s">
        <v>832</v>
      </c>
      <c r="O1283" s="7" t="s">
        <v>833</v>
      </c>
      <c r="P1283" s="7" t="n">
        <v>150</v>
      </c>
      <c r="Q1283" s="93" t="n">
        <f aca="false">P1283/100</f>
        <v>1.5</v>
      </c>
      <c r="R1283" s="7" t="n">
        <v>20</v>
      </c>
      <c r="S1283" s="7" t="n">
        <v>0</v>
      </c>
      <c r="T1283" s="7" t="n">
        <v>0</v>
      </c>
      <c r="U1283" s="7" t="n">
        <v>0</v>
      </c>
      <c r="V1283" s="7" t="n">
        <v>0</v>
      </c>
      <c r="W1283" s="7" t="n">
        <v>0</v>
      </c>
      <c r="X1283" s="7" t="n">
        <v>3</v>
      </c>
      <c r="Y1283" s="7" t="s">
        <v>834</v>
      </c>
      <c r="Z1283" s="7" t="s">
        <v>835</v>
      </c>
      <c r="AA1283" s="7" t="s">
        <v>836</v>
      </c>
      <c r="AB1283" s="7" t="s">
        <v>837</v>
      </c>
      <c r="AC1283" s="7" t="n">
        <v>0</v>
      </c>
      <c r="AD1283" s="7" t="s">
        <v>838</v>
      </c>
      <c r="AE1283" s="7" t="s">
        <v>836</v>
      </c>
    </row>
    <row r="1284" customFormat="false" ht="12.8" hidden="false" customHeight="false" outlineLevel="0" collapsed="false">
      <c r="L1284" s="7" t="n">
        <v>1507</v>
      </c>
      <c r="M1284" s="7" t="s">
        <v>1360</v>
      </c>
      <c r="N1284" s="7" t="s">
        <v>832</v>
      </c>
      <c r="O1284" s="7" t="s">
        <v>833</v>
      </c>
      <c r="P1284" s="7" t="n">
        <v>500</v>
      </c>
      <c r="Q1284" s="93" t="n">
        <f aca="false">P1284/100</f>
        <v>5</v>
      </c>
      <c r="R1284" s="7" t="n">
        <v>20</v>
      </c>
      <c r="S1284" s="7" t="n">
        <v>0</v>
      </c>
      <c r="T1284" s="7" t="n">
        <v>0</v>
      </c>
      <c r="U1284" s="7" t="n">
        <v>0</v>
      </c>
      <c r="V1284" s="7" t="n">
        <v>0</v>
      </c>
      <c r="W1284" s="7" t="n">
        <v>0</v>
      </c>
      <c r="X1284" s="7" t="n">
        <v>1</v>
      </c>
      <c r="Y1284" s="7" t="s">
        <v>834</v>
      </c>
      <c r="Z1284" s="7" t="s">
        <v>835</v>
      </c>
      <c r="AA1284" s="7" t="s">
        <v>836</v>
      </c>
      <c r="AB1284" s="7" t="s">
        <v>837</v>
      </c>
      <c r="AC1284" s="7" t="n">
        <v>0</v>
      </c>
      <c r="AD1284" s="7" t="s">
        <v>838</v>
      </c>
      <c r="AE1284" s="7" t="s">
        <v>836</v>
      </c>
    </row>
    <row r="1285" customFormat="false" ht="12.8" hidden="false" customHeight="false" outlineLevel="0" collapsed="false">
      <c r="L1285" s="7" t="n">
        <v>1508</v>
      </c>
      <c r="M1285" s="7" t="s">
        <v>1572</v>
      </c>
      <c r="N1285" s="7" t="s">
        <v>832</v>
      </c>
      <c r="O1285" s="7" t="s">
        <v>833</v>
      </c>
      <c r="P1285" s="7" t="n">
        <v>300</v>
      </c>
      <c r="Q1285" s="93" t="n">
        <f aca="false">P1285/100</f>
        <v>3</v>
      </c>
      <c r="R1285" s="7" t="n">
        <v>20</v>
      </c>
      <c r="S1285" s="7" t="n">
        <v>0</v>
      </c>
      <c r="T1285" s="7" t="n">
        <v>0</v>
      </c>
      <c r="U1285" s="7" t="n">
        <v>0</v>
      </c>
      <c r="V1285" s="7" t="n">
        <v>0</v>
      </c>
      <c r="W1285" s="7" t="n">
        <v>0</v>
      </c>
      <c r="X1285" s="7" t="n">
        <v>1</v>
      </c>
      <c r="Y1285" s="7" t="s">
        <v>834</v>
      </c>
      <c r="Z1285" s="7" t="s">
        <v>835</v>
      </c>
      <c r="AA1285" s="7" t="s">
        <v>836</v>
      </c>
      <c r="AB1285" s="7" t="s">
        <v>837</v>
      </c>
      <c r="AC1285" s="7" t="n">
        <v>0</v>
      </c>
      <c r="AD1285" s="7" t="s">
        <v>838</v>
      </c>
      <c r="AE1285" s="7" t="s">
        <v>836</v>
      </c>
    </row>
    <row r="1286" customFormat="false" ht="12.8" hidden="false" customHeight="false" outlineLevel="0" collapsed="false">
      <c r="L1286" s="7" t="n">
        <v>1509</v>
      </c>
      <c r="M1286" s="7" t="s">
        <v>1362</v>
      </c>
      <c r="N1286" s="7" t="s">
        <v>832</v>
      </c>
      <c r="O1286" s="7" t="s">
        <v>833</v>
      </c>
      <c r="P1286" s="7" t="n">
        <v>300</v>
      </c>
      <c r="Q1286" s="93" t="n">
        <f aca="false">P1286/100</f>
        <v>3</v>
      </c>
      <c r="R1286" s="7" t="n">
        <v>20</v>
      </c>
      <c r="S1286" s="7" t="n">
        <v>0</v>
      </c>
      <c r="T1286" s="7" t="n">
        <v>0</v>
      </c>
      <c r="U1286" s="7" t="n">
        <v>0</v>
      </c>
      <c r="V1286" s="7" t="n">
        <v>0</v>
      </c>
      <c r="W1286" s="7" t="n">
        <v>0</v>
      </c>
      <c r="X1286" s="7" t="n">
        <v>1</v>
      </c>
      <c r="Y1286" s="7" t="s">
        <v>834</v>
      </c>
      <c r="Z1286" s="7" t="s">
        <v>835</v>
      </c>
      <c r="AA1286" s="7" t="s">
        <v>836</v>
      </c>
      <c r="AB1286" s="7" t="s">
        <v>837</v>
      </c>
      <c r="AC1286" s="7" t="n">
        <v>0</v>
      </c>
      <c r="AD1286" s="7" t="s">
        <v>838</v>
      </c>
      <c r="AE1286" s="7" t="s">
        <v>836</v>
      </c>
    </row>
    <row r="1287" customFormat="false" ht="12.8" hidden="false" customHeight="false" outlineLevel="0" collapsed="false">
      <c r="L1287" s="7" t="n">
        <v>1510</v>
      </c>
      <c r="M1287" s="7" t="s">
        <v>1363</v>
      </c>
      <c r="N1287" s="7" t="s">
        <v>832</v>
      </c>
      <c r="O1287" s="7" t="s">
        <v>833</v>
      </c>
      <c r="P1287" s="7" t="n">
        <v>650</v>
      </c>
      <c r="Q1287" s="93" t="n">
        <f aca="false">P1287/100</f>
        <v>6.5</v>
      </c>
      <c r="R1287" s="7" t="n">
        <v>5</v>
      </c>
      <c r="S1287" s="7" t="n">
        <v>0</v>
      </c>
      <c r="T1287" s="7" t="n">
        <v>0</v>
      </c>
      <c r="U1287" s="7" t="n">
        <v>0</v>
      </c>
      <c r="V1287" s="7" t="n">
        <v>0</v>
      </c>
      <c r="W1287" s="7" t="n">
        <v>0</v>
      </c>
      <c r="X1287" s="7" t="n">
        <v>1</v>
      </c>
      <c r="Y1287" s="7" t="s">
        <v>834</v>
      </c>
      <c r="Z1287" s="7" t="s">
        <v>835</v>
      </c>
      <c r="AA1287" s="7" t="s">
        <v>836</v>
      </c>
      <c r="AB1287" s="7" t="s">
        <v>837</v>
      </c>
      <c r="AC1287" s="7" t="n">
        <v>0</v>
      </c>
      <c r="AD1287" s="7" t="s">
        <v>838</v>
      </c>
      <c r="AE1287" s="7" t="s">
        <v>836</v>
      </c>
    </row>
    <row r="1288" customFormat="false" ht="12.8" hidden="false" customHeight="false" outlineLevel="0" collapsed="false">
      <c r="L1288" s="7" t="n">
        <v>1511</v>
      </c>
      <c r="M1288" s="7" t="s">
        <v>1364</v>
      </c>
      <c r="N1288" s="7" t="s">
        <v>832</v>
      </c>
      <c r="O1288" s="7" t="s">
        <v>833</v>
      </c>
      <c r="P1288" s="7" t="n">
        <v>200</v>
      </c>
      <c r="Q1288" s="93" t="n">
        <f aca="false">P1288/100</f>
        <v>2</v>
      </c>
      <c r="R1288" s="7" t="n">
        <v>45</v>
      </c>
      <c r="S1288" s="7" t="n">
        <v>0</v>
      </c>
      <c r="T1288" s="7" t="n">
        <v>0</v>
      </c>
      <c r="U1288" s="7" t="n">
        <v>0</v>
      </c>
      <c r="V1288" s="7" t="n">
        <v>0</v>
      </c>
      <c r="W1288" s="7" t="n">
        <v>0</v>
      </c>
      <c r="X1288" s="7" t="n">
        <v>1</v>
      </c>
      <c r="Y1288" s="7" t="s">
        <v>834</v>
      </c>
      <c r="Z1288" s="7" t="s">
        <v>835</v>
      </c>
      <c r="AA1288" s="7" t="s">
        <v>836</v>
      </c>
      <c r="AB1288" s="7" t="s">
        <v>837</v>
      </c>
      <c r="AC1288" s="7" t="n">
        <v>0</v>
      </c>
      <c r="AD1288" s="7" t="s">
        <v>838</v>
      </c>
      <c r="AE1288" s="7" t="s">
        <v>836</v>
      </c>
    </row>
    <row r="1289" customFormat="false" ht="12.8" hidden="false" customHeight="false" outlineLevel="0" collapsed="false">
      <c r="L1289" s="7" t="n">
        <v>1512</v>
      </c>
      <c r="M1289" s="7" t="s">
        <v>1365</v>
      </c>
      <c r="N1289" s="7" t="s">
        <v>832</v>
      </c>
      <c r="O1289" s="7" t="s">
        <v>833</v>
      </c>
      <c r="P1289" s="7" t="n">
        <v>1000</v>
      </c>
      <c r="Q1289" s="93" t="n">
        <f aca="false">P1289/100</f>
        <v>10</v>
      </c>
      <c r="R1289" s="7" t="n">
        <v>14</v>
      </c>
      <c r="S1289" s="7" t="n">
        <v>0</v>
      </c>
      <c r="T1289" s="7" t="n">
        <v>0</v>
      </c>
      <c r="U1289" s="7" t="n">
        <v>0</v>
      </c>
      <c r="V1289" s="7" t="n">
        <v>0</v>
      </c>
      <c r="W1289" s="7" t="n">
        <v>0</v>
      </c>
      <c r="X1289" s="7" t="n">
        <v>4</v>
      </c>
      <c r="Y1289" s="7" t="s">
        <v>834</v>
      </c>
      <c r="Z1289" s="7" t="s">
        <v>835</v>
      </c>
      <c r="AA1289" s="7" t="s">
        <v>836</v>
      </c>
      <c r="AB1289" s="7" t="s">
        <v>837</v>
      </c>
      <c r="AC1289" s="7" t="n">
        <v>0</v>
      </c>
      <c r="AD1289" s="7" t="s">
        <v>838</v>
      </c>
      <c r="AE1289" s="7" t="s">
        <v>836</v>
      </c>
    </row>
    <row r="1290" customFormat="false" ht="12.8" hidden="false" customHeight="false" outlineLevel="0" collapsed="false">
      <c r="L1290" s="7" t="n">
        <v>1513</v>
      </c>
      <c r="M1290" s="7" t="s">
        <v>1366</v>
      </c>
      <c r="N1290" s="7" t="s">
        <v>832</v>
      </c>
      <c r="O1290" s="7" t="s">
        <v>833</v>
      </c>
      <c r="P1290" s="7" t="n">
        <v>2000</v>
      </c>
      <c r="Q1290" s="93" t="n">
        <f aca="false">P1290/100</f>
        <v>20</v>
      </c>
      <c r="R1290" s="7" t="n">
        <v>14</v>
      </c>
      <c r="S1290" s="7" t="n">
        <v>0</v>
      </c>
      <c r="T1290" s="7" t="n">
        <v>0</v>
      </c>
      <c r="U1290" s="7" t="n">
        <v>0</v>
      </c>
      <c r="V1290" s="7" t="n">
        <v>0</v>
      </c>
      <c r="W1290" s="7" t="n">
        <v>0</v>
      </c>
      <c r="X1290" s="7" t="n">
        <v>4</v>
      </c>
      <c r="Y1290" s="7" t="s">
        <v>834</v>
      </c>
      <c r="Z1290" s="7" t="s">
        <v>835</v>
      </c>
      <c r="AA1290" s="7" t="s">
        <v>836</v>
      </c>
      <c r="AB1290" s="7" t="s">
        <v>837</v>
      </c>
      <c r="AC1290" s="7" t="n">
        <v>0</v>
      </c>
      <c r="AD1290" s="7" t="s">
        <v>838</v>
      </c>
      <c r="AE1290" s="7" t="s">
        <v>836</v>
      </c>
    </row>
    <row r="1291" customFormat="false" ht="12.8" hidden="false" customHeight="false" outlineLevel="0" collapsed="false">
      <c r="L1291" s="7" t="n">
        <v>1514</v>
      </c>
      <c r="M1291" s="7" t="s">
        <v>1367</v>
      </c>
      <c r="N1291" s="7" t="s">
        <v>832</v>
      </c>
      <c r="O1291" s="7" t="s">
        <v>833</v>
      </c>
      <c r="P1291" s="7" t="n">
        <v>680</v>
      </c>
      <c r="Q1291" s="93" t="n">
        <f aca="false">P1291/100</f>
        <v>6.8</v>
      </c>
      <c r="R1291" s="7" t="n">
        <v>9</v>
      </c>
      <c r="S1291" s="7" t="n">
        <v>0</v>
      </c>
      <c r="T1291" s="7" t="n">
        <v>0</v>
      </c>
      <c r="U1291" s="7" t="n">
        <v>0</v>
      </c>
      <c r="V1291" s="7" t="n">
        <v>0</v>
      </c>
      <c r="W1291" s="7" t="n">
        <v>0</v>
      </c>
      <c r="X1291" s="7" t="n">
        <v>1</v>
      </c>
      <c r="Y1291" s="7" t="s">
        <v>834</v>
      </c>
      <c r="Z1291" s="7" t="s">
        <v>835</v>
      </c>
      <c r="AA1291" s="7" t="s">
        <v>836</v>
      </c>
      <c r="AB1291" s="7" t="s">
        <v>837</v>
      </c>
      <c r="AC1291" s="7" t="n">
        <v>0</v>
      </c>
      <c r="AD1291" s="7" t="s">
        <v>838</v>
      </c>
      <c r="AE1291" s="7" t="s">
        <v>836</v>
      </c>
    </row>
    <row r="1292" customFormat="false" ht="12.8" hidden="false" customHeight="false" outlineLevel="0" collapsed="false">
      <c r="L1292" s="7" t="n">
        <v>1515</v>
      </c>
      <c r="M1292" s="7" t="s">
        <v>1368</v>
      </c>
      <c r="N1292" s="7" t="s">
        <v>832</v>
      </c>
      <c r="O1292" s="7" t="s">
        <v>833</v>
      </c>
      <c r="P1292" s="7" t="n">
        <v>5000</v>
      </c>
      <c r="Q1292" s="93" t="n">
        <f aca="false">P1292/100</f>
        <v>50</v>
      </c>
      <c r="R1292" s="7" t="n">
        <v>14</v>
      </c>
      <c r="S1292" s="7" t="n">
        <v>0</v>
      </c>
      <c r="T1292" s="7" t="n">
        <v>0</v>
      </c>
      <c r="U1292" s="7" t="n">
        <v>0</v>
      </c>
      <c r="V1292" s="7" t="n">
        <v>0</v>
      </c>
      <c r="W1292" s="7" t="n">
        <v>0</v>
      </c>
      <c r="X1292" s="7" t="n">
        <v>4</v>
      </c>
      <c r="Y1292" s="7" t="s">
        <v>834</v>
      </c>
      <c r="Z1292" s="7" t="s">
        <v>835</v>
      </c>
      <c r="AA1292" s="7" t="s">
        <v>836</v>
      </c>
      <c r="AB1292" s="7" t="s">
        <v>837</v>
      </c>
      <c r="AC1292" s="7" t="n">
        <v>0</v>
      </c>
      <c r="AD1292" s="7" t="s">
        <v>838</v>
      </c>
      <c r="AE1292" s="7" t="s">
        <v>836</v>
      </c>
    </row>
    <row r="1293" customFormat="false" ht="12.8" hidden="false" customHeight="false" outlineLevel="0" collapsed="false">
      <c r="L1293" s="7" t="n">
        <v>1516</v>
      </c>
      <c r="M1293" s="7" t="s">
        <v>1369</v>
      </c>
      <c r="N1293" s="7" t="s">
        <v>832</v>
      </c>
      <c r="O1293" s="7" t="s">
        <v>833</v>
      </c>
      <c r="P1293" s="7" t="n">
        <v>10000</v>
      </c>
      <c r="Q1293" s="93" t="n">
        <f aca="false">P1293/100</f>
        <v>100</v>
      </c>
      <c r="R1293" s="7" t="n">
        <v>14</v>
      </c>
      <c r="S1293" s="7" t="n">
        <v>0</v>
      </c>
      <c r="T1293" s="7" t="n">
        <v>0</v>
      </c>
      <c r="U1293" s="7" t="n">
        <v>0</v>
      </c>
      <c r="V1293" s="7" t="n">
        <v>0</v>
      </c>
      <c r="W1293" s="7" t="n">
        <v>0</v>
      </c>
      <c r="X1293" s="7" t="n">
        <v>4</v>
      </c>
      <c r="Y1293" s="7" t="s">
        <v>834</v>
      </c>
      <c r="Z1293" s="7" t="s">
        <v>835</v>
      </c>
      <c r="AA1293" s="7" t="s">
        <v>836</v>
      </c>
      <c r="AB1293" s="7" t="s">
        <v>837</v>
      </c>
      <c r="AC1293" s="7" t="n">
        <v>0</v>
      </c>
      <c r="AD1293" s="7" t="s">
        <v>838</v>
      </c>
      <c r="AE1293" s="7" t="s">
        <v>836</v>
      </c>
    </row>
    <row r="1294" customFormat="false" ht="12.8" hidden="false" customHeight="false" outlineLevel="0" collapsed="false">
      <c r="L1294" s="7" t="n">
        <v>1517</v>
      </c>
      <c r="M1294" s="7" t="s">
        <v>1370</v>
      </c>
      <c r="N1294" s="7" t="s">
        <v>832</v>
      </c>
      <c r="O1294" s="7" t="s">
        <v>833</v>
      </c>
      <c r="P1294" s="7" t="n">
        <v>900</v>
      </c>
      <c r="Q1294" s="93" t="n">
        <f aca="false">P1294/100</f>
        <v>9</v>
      </c>
      <c r="R1294" s="7" t="n">
        <v>7</v>
      </c>
      <c r="S1294" s="7" t="n">
        <v>0</v>
      </c>
      <c r="T1294" s="7" t="n">
        <v>0</v>
      </c>
      <c r="U1294" s="7" t="n">
        <v>0</v>
      </c>
      <c r="V1294" s="7" t="n">
        <v>0</v>
      </c>
      <c r="W1294" s="7" t="n">
        <v>0</v>
      </c>
      <c r="X1294" s="7" t="n">
        <v>1</v>
      </c>
      <c r="Y1294" s="7" t="s">
        <v>834</v>
      </c>
      <c r="Z1294" s="7" t="s">
        <v>835</v>
      </c>
      <c r="AA1294" s="7" t="s">
        <v>836</v>
      </c>
      <c r="AB1294" s="7" t="s">
        <v>837</v>
      </c>
      <c r="AC1294" s="7" t="n">
        <v>0</v>
      </c>
      <c r="AD1294" s="7" t="s">
        <v>838</v>
      </c>
      <c r="AE1294" s="7" t="s">
        <v>836</v>
      </c>
    </row>
    <row r="1295" customFormat="false" ht="12.8" hidden="false" customHeight="false" outlineLevel="0" collapsed="false">
      <c r="L1295" s="7" t="n">
        <v>1518</v>
      </c>
      <c r="M1295" s="7" t="s">
        <v>1371</v>
      </c>
      <c r="N1295" s="7" t="s">
        <v>832</v>
      </c>
      <c r="O1295" s="7" t="s">
        <v>833</v>
      </c>
      <c r="P1295" s="7" t="n">
        <v>900</v>
      </c>
      <c r="Q1295" s="93" t="n">
        <f aca="false">P1295/100</f>
        <v>9</v>
      </c>
      <c r="R1295" s="7" t="n">
        <v>7</v>
      </c>
      <c r="S1295" s="7" t="n">
        <v>0</v>
      </c>
      <c r="T1295" s="7" t="n">
        <v>0</v>
      </c>
      <c r="U1295" s="7" t="n">
        <v>0</v>
      </c>
      <c r="V1295" s="7" t="n">
        <v>0</v>
      </c>
      <c r="W1295" s="7" t="n">
        <v>0</v>
      </c>
      <c r="X1295" s="7" t="n">
        <v>1</v>
      </c>
      <c r="Y1295" s="7" t="s">
        <v>834</v>
      </c>
      <c r="Z1295" s="7" t="s">
        <v>835</v>
      </c>
      <c r="AA1295" s="7" t="s">
        <v>836</v>
      </c>
      <c r="AB1295" s="7" t="s">
        <v>837</v>
      </c>
      <c r="AC1295" s="7" t="n">
        <v>0</v>
      </c>
      <c r="AD1295" s="7" t="s">
        <v>838</v>
      </c>
      <c r="AE1295" s="7" t="s">
        <v>836</v>
      </c>
    </row>
    <row r="1296" customFormat="false" ht="12.8" hidden="false" customHeight="false" outlineLevel="0" collapsed="false">
      <c r="L1296" s="7" t="n">
        <v>1519</v>
      </c>
      <c r="M1296" s="7" t="s">
        <v>1372</v>
      </c>
      <c r="N1296" s="7" t="s">
        <v>832</v>
      </c>
      <c r="O1296" s="7" t="s">
        <v>833</v>
      </c>
      <c r="P1296" s="7" t="n">
        <v>750</v>
      </c>
      <c r="Q1296" s="93" t="n">
        <f aca="false">P1296/100</f>
        <v>7.5</v>
      </c>
      <c r="R1296" s="7" t="n">
        <v>17</v>
      </c>
      <c r="S1296" s="7" t="n">
        <v>0</v>
      </c>
      <c r="T1296" s="7" t="n">
        <v>0</v>
      </c>
      <c r="U1296" s="7" t="n">
        <v>0</v>
      </c>
      <c r="V1296" s="7" t="n">
        <v>0</v>
      </c>
      <c r="W1296" s="7" t="n">
        <v>0</v>
      </c>
      <c r="X1296" s="7" t="n">
        <v>1</v>
      </c>
      <c r="Y1296" s="7" t="s">
        <v>834</v>
      </c>
      <c r="Z1296" s="7" t="s">
        <v>835</v>
      </c>
      <c r="AA1296" s="7" t="s">
        <v>836</v>
      </c>
      <c r="AB1296" s="7" t="s">
        <v>837</v>
      </c>
      <c r="AC1296" s="7" t="n">
        <v>0</v>
      </c>
      <c r="AD1296" s="7" t="s">
        <v>838</v>
      </c>
      <c r="AE1296" s="7" t="s">
        <v>836</v>
      </c>
    </row>
    <row r="1297" customFormat="false" ht="12.8" hidden="false" customHeight="false" outlineLevel="0" collapsed="false">
      <c r="L1297" s="7" t="n">
        <v>1520</v>
      </c>
      <c r="M1297" s="7" t="s">
        <v>1573</v>
      </c>
      <c r="N1297" s="7" t="s">
        <v>832</v>
      </c>
      <c r="O1297" s="7" t="s">
        <v>833</v>
      </c>
      <c r="P1297" s="7" t="n">
        <v>750</v>
      </c>
      <c r="Q1297" s="93" t="n">
        <f aca="false">P1297/100</f>
        <v>7.5</v>
      </c>
      <c r="R1297" s="7" t="n">
        <v>17</v>
      </c>
      <c r="S1297" s="7" t="n">
        <v>0</v>
      </c>
      <c r="T1297" s="7" t="n">
        <v>0</v>
      </c>
      <c r="U1297" s="7" t="n">
        <v>0</v>
      </c>
      <c r="V1297" s="7" t="n">
        <v>0</v>
      </c>
      <c r="W1297" s="7" t="n">
        <v>0</v>
      </c>
      <c r="X1297" s="7" t="n">
        <v>1</v>
      </c>
      <c r="Y1297" s="7" t="s">
        <v>834</v>
      </c>
      <c r="Z1297" s="7" t="s">
        <v>835</v>
      </c>
      <c r="AA1297" s="7" t="s">
        <v>836</v>
      </c>
      <c r="AB1297" s="7" t="s">
        <v>837</v>
      </c>
      <c r="AC1297" s="7" t="n">
        <v>0</v>
      </c>
      <c r="AD1297" s="7" t="s">
        <v>838</v>
      </c>
      <c r="AE1297" s="7" t="s">
        <v>836</v>
      </c>
    </row>
    <row r="1298" customFormat="false" ht="12.8" hidden="false" customHeight="false" outlineLevel="0" collapsed="false">
      <c r="L1298" s="7" t="n">
        <v>1521</v>
      </c>
      <c r="M1298" s="7" t="s">
        <v>1374</v>
      </c>
      <c r="N1298" s="7" t="s">
        <v>832</v>
      </c>
      <c r="O1298" s="7" t="s">
        <v>833</v>
      </c>
      <c r="P1298" s="7" t="n">
        <v>1200</v>
      </c>
      <c r="Q1298" s="93" t="n">
        <f aca="false">P1298/100</f>
        <v>12</v>
      </c>
      <c r="R1298" s="7" t="n">
        <v>17</v>
      </c>
      <c r="S1298" s="7" t="n">
        <v>0</v>
      </c>
      <c r="T1298" s="7" t="n">
        <v>0</v>
      </c>
      <c r="U1298" s="7" t="n">
        <v>0</v>
      </c>
      <c r="V1298" s="7" t="n">
        <v>0</v>
      </c>
      <c r="W1298" s="7" t="n">
        <v>0</v>
      </c>
      <c r="X1298" s="7" t="n">
        <v>1</v>
      </c>
      <c r="Y1298" s="7" t="s">
        <v>834</v>
      </c>
      <c r="Z1298" s="7" t="s">
        <v>835</v>
      </c>
      <c r="AA1298" s="7" t="s">
        <v>836</v>
      </c>
      <c r="AB1298" s="7" t="s">
        <v>837</v>
      </c>
      <c r="AC1298" s="7" t="n">
        <v>0</v>
      </c>
      <c r="AD1298" s="7" t="s">
        <v>838</v>
      </c>
      <c r="AE1298" s="7" t="s">
        <v>836</v>
      </c>
    </row>
    <row r="1299" customFormat="false" ht="12.8" hidden="false" customHeight="false" outlineLevel="0" collapsed="false">
      <c r="L1299" s="7" t="n">
        <v>1522</v>
      </c>
      <c r="M1299" s="7" t="s">
        <v>1375</v>
      </c>
      <c r="N1299" s="7" t="s">
        <v>832</v>
      </c>
      <c r="O1299" s="7" t="s">
        <v>833</v>
      </c>
      <c r="P1299" s="7" t="n">
        <v>2740</v>
      </c>
      <c r="Q1299" s="93" t="n">
        <f aca="false">P1299/100</f>
        <v>27.4</v>
      </c>
      <c r="R1299" s="7" t="n">
        <v>17</v>
      </c>
      <c r="S1299" s="7" t="n">
        <v>0</v>
      </c>
      <c r="T1299" s="7" t="n">
        <v>0</v>
      </c>
      <c r="U1299" s="7" t="n">
        <v>0</v>
      </c>
      <c r="V1299" s="7" t="n">
        <v>0</v>
      </c>
      <c r="W1299" s="7" t="n">
        <v>0</v>
      </c>
      <c r="X1299" s="7" t="n">
        <v>1</v>
      </c>
      <c r="Y1299" s="7" t="s">
        <v>834</v>
      </c>
      <c r="Z1299" s="7" t="s">
        <v>835</v>
      </c>
      <c r="AA1299" s="7" t="s">
        <v>836</v>
      </c>
      <c r="AB1299" s="7" t="s">
        <v>837</v>
      </c>
      <c r="AC1299" s="7" t="n">
        <v>0</v>
      </c>
      <c r="AD1299" s="7" t="s">
        <v>838</v>
      </c>
      <c r="AE1299" s="7" t="s">
        <v>836</v>
      </c>
    </row>
    <row r="1300" customFormat="false" ht="12.8" hidden="false" customHeight="false" outlineLevel="0" collapsed="false">
      <c r="L1300" s="7" t="n">
        <v>1523</v>
      </c>
      <c r="M1300" s="7" t="s">
        <v>1376</v>
      </c>
      <c r="N1300" s="7" t="s">
        <v>832</v>
      </c>
      <c r="O1300" s="7" t="s">
        <v>833</v>
      </c>
      <c r="P1300" s="7" t="n">
        <v>2000</v>
      </c>
      <c r="Q1300" s="93" t="n">
        <f aca="false">P1300/100</f>
        <v>20</v>
      </c>
      <c r="R1300" s="7" t="n">
        <v>17</v>
      </c>
      <c r="S1300" s="7" t="n">
        <v>0</v>
      </c>
      <c r="T1300" s="7" t="n">
        <v>0</v>
      </c>
      <c r="U1300" s="7" t="n">
        <v>0</v>
      </c>
      <c r="V1300" s="7" t="n">
        <v>0</v>
      </c>
      <c r="W1300" s="7" t="n">
        <v>0</v>
      </c>
      <c r="X1300" s="7" t="n">
        <v>1</v>
      </c>
      <c r="Y1300" s="7" t="s">
        <v>834</v>
      </c>
      <c r="Z1300" s="7" t="s">
        <v>835</v>
      </c>
      <c r="AA1300" s="7" t="s">
        <v>836</v>
      </c>
      <c r="AB1300" s="7" t="s">
        <v>837</v>
      </c>
      <c r="AC1300" s="7" t="n">
        <v>0</v>
      </c>
      <c r="AD1300" s="7" t="s">
        <v>838</v>
      </c>
      <c r="AE1300" s="7" t="s">
        <v>836</v>
      </c>
    </row>
    <row r="1301" customFormat="false" ht="12.8" hidden="false" customHeight="false" outlineLevel="0" collapsed="false">
      <c r="L1301" s="7" t="n">
        <v>1524</v>
      </c>
      <c r="M1301" s="7" t="s">
        <v>1377</v>
      </c>
      <c r="N1301" s="7" t="s">
        <v>832</v>
      </c>
      <c r="O1301" s="7" t="s">
        <v>833</v>
      </c>
      <c r="P1301" s="7" t="n">
        <v>2000</v>
      </c>
      <c r="Q1301" s="93" t="n">
        <f aca="false">P1301/100</f>
        <v>20</v>
      </c>
      <c r="R1301" s="7" t="n">
        <v>17</v>
      </c>
      <c r="S1301" s="7" t="n">
        <v>0</v>
      </c>
      <c r="T1301" s="7" t="n">
        <v>0</v>
      </c>
      <c r="U1301" s="7" t="n">
        <v>0</v>
      </c>
      <c r="V1301" s="7" t="n">
        <v>0</v>
      </c>
      <c r="W1301" s="7" t="n">
        <v>0</v>
      </c>
      <c r="X1301" s="7" t="n">
        <v>1</v>
      </c>
      <c r="Y1301" s="7" t="s">
        <v>834</v>
      </c>
      <c r="Z1301" s="7" t="s">
        <v>835</v>
      </c>
      <c r="AA1301" s="7" t="s">
        <v>836</v>
      </c>
      <c r="AB1301" s="7" t="s">
        <v>837</v>
      </c>
      <c r="AC1301" s="7" t="n">
        <v>0</v>
      </c>
      <c r="AD1301" s="7" t="s">
        <v>838</v>
      </c>
      <c r="AE1301" s="7" t="s">
        <v>836</v>
      </c>
    </row>
    <row r="1302" customFormat="false" ht="12.8" hidden="false" customHeight="false" outlineLevel="0" collapsed="false">
      <c r="L1302" s="7" t="n">
        <v>1525</v>
      </c>
      <c r="M1302" s="7" t="s">
        <v>1378</v>
      </c>
      <c r="N1302" s="7" t="s">
        <v>832</v>
      </c>
      <c r="O1302" s="7" t="s">
        <v>833</v>
      </c>
      <c r="P1302" s="7" t="n">
        <v>2000</v>
      </c>
      <c r="Q1302" s="93" t="n">
        <f aca="false">P1302/100</f>
        <v>20</v>
      </c>
      <c r="R1302" s="7" t="n">
        <v>17</v>
      </c>
      <c r="S1302" s="7" t="n">
        <v>0</v>
      </c>
      <c r="T1302" s="7" t="n">
        <v>0</v>
      </c>
      <c r="U1302" s="7" t="n">
        <v>0</v>
      </c>
      <c r="V1302" s="7" t="n">
        <v>0</v>
      </c>
      <c r="W1302" s="7" t="n">
        <v>0</v>
      </c>
      <c r="X1302" s="7" t="n">
        <v>1</v>
      </c>
      <c r="Y1302" s="7" t="s">
        <v>834</v>
      </c>
      <c r="Z1302" s="7" t="s">
        <v>835</v>
      </c>
      <c r="AA1302" s="7" t="s">
        <v>836</v>
      </c>
      <c r="AB1302" s="7" t="s">
        <v>837</v>
      </c>
      <c r="AC1302" s="7" t="n">
        <v>0</v>
      </c>
      <c r="AD1302" s="7" t="s">
        <v>838</v>
      </c>
      <c r="AE1302" s="7" t="s">
        <v>836</v>
      </c>
    </row>
    <row r="1303" customFormat="false" ht="12.8" hidden="false" customHeight="false" outlineLevel="0" collapsed="false">
      <c r="L1303" s="7" t="n">
        <v>1526</v>
      </c>
      <c r="M1303" s="7" t="s">
        <v>1379</v>
      </c>
      <c r="N1303" s="7" t="s">
        <v>832</v>
      </c>
      <c r="O1303" s="7" t="s">
        <v>833</v>
      </c>
      <c r="P1303" s="7" t="n">
        <v>1000</v>
      </c>
      <c r="Q1303" s="93" t="n">
        <f aca="false">P1303/100</f>
        <v>10</v>
      </c>
      <c r="R1303" s="7" t="n">
        <v>17</v>
      </c>
      <c r="S1303" s="7" t="n">
        <v>0</v>
      </c>
      <c r="T1303" s="7" t="n">
        <v>0</v>
      </c>
      <c r="U1303" s="7" t="n">
        <v>0</v>
      </c>
      <c r="V1303" s="7" t="n">
        <v>0</v>
      </c>
      <c r="W1303" s="7" t="n">
        <v>0</v>
      </c>
      <c r="X1303" s="7" t="n">
        <v>1</v>
      </c>
      <c r="Y1303" s="7" t="s">
        <v>834</v>
      </c>
      <c r="Z1303" s="7" t="s">
        <v>835</v>
      </c>
      <c r="AA1303" s="7" t="s">
        <v>836</v>
      </c>
      <c r="AB1303" s="7" t="s">
        <v>837</v>
      </c>
      <c r="AC1303" s="7" t="n">
        <v>0</v>
      </c>
      <c r="AD1303" s="7" t="s">
        <v>838</v>
      </c>
      <c r="AE1303" s="7" t="s">
        <v>836</v>
      </c>
    </row>
    <row r="1304" customFormat="false" ht="12.8" hidden="false" customHeight="false" outlineLevel="0" collapsed="false">
      <c r="L1304" s="7" t="n">
        <v>1527</v>
      </c>
      <c r="M1304" s="7" t="s">
        <v>1380</v>
      </c>
      <c r="N1304" s="7" t="s">
        <v>832</v>
      </c>
      <c r="O1304" s="7" t="s">
        <v>833</v>
      </c>
      <c r="P1304" s="7" t="n">
        <v>1300</v>
      </c>
      <c r="Q1304" s="93" t="n">
        <f aca="false">P1304/100</f>
        <v>13</v>
      </c>
      <c r="R1304" s="7" t="n">
        <v>17</v>
      </c>
      <c r="S1304" s="7" t="n">
        <v>0</v>
      </c>
      <c r="T1304" s="7" t="n">
        <v>0</v>
      </c>
      <c r="U1304" s="7" t="n">
        <v>0</v>
      </c>
      <c r="V1304" s="7" t="n">
        <v>0</v>
      </c>
      <c r="W1304" s="7" t="n">
        <v>0</v>
      </c>
      <c r="X1304" s="7" t="n">
        <v>1</v>
      </c>
      <c r="Y1304" s="7" t="s">
        <v>834</v>
      </c>
      <c r="Z1304" s="7" t="s">
        <v>835</v>
      </c>
      <c r="AA1304" s="7" t="s">
        <v>836</v>
      </c>
      <c r="AB1304" s="7" t="s">
        <v>837</v>
      </c>
      <c r="AC1304" s="7" t="n">
        <v>0</v>
      </c>
      <c r="AD1304" s="7" t="s">
        <v>838</v>
      </c>
      <c r="AE1304" s="7" t="s">
        <v>836</v>
      </c>
    </row>
    <row r="1305" customFormat="false" ht="12.8" hidden="false" customHeight="false" outlineLevel="0" collapsed="false">
      <c r="L1305" s="7" t="n">
        <v>1528</v>
      </c>
      <c r="M1305" s="7" t="s">
        <v>1381</v>
      </c>
      <c r="N1305" s="7" t="s">
        <v>832</v>
      </c>
      <c r="O1305" s="7" t="s">
        <v>833</v>
      </c>
      <c r="P1305" s="7" t="n">
        <v>1800</v>
      </c>
      <c r="Q1305" s="93" t="n">
        <f aca="false">P1305/100</f>
        <v>18</v>
      </c>
      <c r="R1305" s="7" t="n">
        <v>17</v>
      </c>
      <c r="S1305" s="7" t="n">
        <v>0</v>
      </c>
      <c r="T1305" s="7" t="n">
        <v>0</v>
      </c>
      <c r="U1305" s="7" t="n">
        <v>0</v>
      </c>
      <c r="V1305" s="7" t="n">
        <v>0</v>
      </c>
      <c r="W1305" s="7" t="n">
        <v>0</v>
      </c>
      <c r="X1305" s="7" t="n">
        <v>1</v>
      </c>
      <c r="Y1305" s="7" t="s">
        <v>834</v>
      </c>
      <c r="Z1305" s="7" t="s">
        <v>835</v>
      </c>
      <c r="AA1305" s="7" t="s">
        <v>836</v>
      </c>
      <c r="AB1305" s="7" t="s">
        <v>837</v>
      </c>
      <c r="AC1305" s="7" t="n">
        <v>0</v>
      </c>
      <c r="AD1305" s="7" t="s">
        <v>838</v>
      </c>
      <c r="AE1305" s="7" t="s">
        <v>836</v>
      </c>
    </row>
    <row r="1306" customFormat="false" ht="12.8" hidden="false" customHeight="false" outlineLevel="0" collapsed="false">
      <c r="L1306" s="7" t="n">
        <v>1529</v>
      </c>
      <c r="M1306" s="7" t="s">
        <v>1382</v>
      </c>
      <c r="N1306" s="7" t="s">
        <v>832</v>
      </c>
      <c r="O1306" s="7" t="s">
        <v>833</v>
      </c>
      <c r="P1306" s="7" t="n">
        <v>1000</v>
      </c>
      <c r="Q1306" s="93" t="n">
        <f aca="false">P1306/100</f>
        <v>10</v>
      </c>
      <c r="R1306" s="7" t="n">
        <v>17</v>
      </c>
      <c r="S1306" s="7" t="n">
        <v>0</v>
      </c>
      <c r="T1306" s="7" t="n">
        <v>0</v>
      </c>
      <c r="U1306" s="7" t="n">
        <v>0</v>
      </c>
      <c r="V1306" s="7" t="n">
        <v>0</v>
      </c>
      <c r="W1306" s="7" t="n">
        <v>0</v>
      </c>
      <c r="X1306" s="7" t="n">
        <v>1</v>
      </c>
      <c r="Y1306" s="7" t="s">
        <v>834</v>
      </c>
      <c r="Z1306" s="7" t="s">
        <v>835</v>
      </c>
      <c r="AA1306" s="7" t="s">
        <v>836</v>
      </c>
      <c r="AB1306" s="7" t="s">
        <v>837</v>
      </c>
      <c r="AC1306" s="7" t="n">
        <v>0</v>
      </c>
      <c r="AD1306" s="7" t="s">
        <v>838</v>
      </c>
      <c r="AE1306" s="7" t="s">
        <v>836</v>
      </c>
    </row>
    <row r="1307" customFormat="false" ht="12.8" hidden="false" customHeight="false" outlineLevel="0" collapsed="false">
      <c r="L1307" s="7" t="n">
        <v>1530</v>
      </c>
      <c r="M1307" s="7" t="s">
        <v>1383</v>
      </c>
      <c r="N1307" s="7" t="s">
        <v>832</v>
      </c>
      <c r="O1307" s="7" t="s">
        <v>833</v>
      </c>
      <c r="P1307" s="7" t="n">
        <v>950</v>
      </c>
      <c r="Q1307" s="93" t="n">
        <f aca="false">P1307/100</f>
        <v>9.5</v>
      </c>
      <c r="R1307" s="7" t="n">
        <v>17</v>
      </c>
      <c r="S1307" s="7" t="n">
        <v>0</v>
      </c>
      <c r="T1307" s="7" t="n">
        <v>0</v>
      </c>
      <c r="U1307" s="7" t="n">
        <v>0</v>
      </c>
      <c r="V1307" s="7" t="n">
        <v>0</v>
      </c>
      <c r="W1307" s="7" t="n">
        <v>0</v>
      </c>
      <c r="X1307" s="7" t="n">
        <v>1</v>
      </c>
      <c r="Y1307" s="7" t="s">
        <v>834</v>
      </c>
      <c r="Z1307" s="7" t="s">
        <v>835</v>
      </c>
      <c r="AA1307" s="7" t="s">
        <v>836</v>
      </c>
      <c r="AB1307" s="7" t="s">
        <v>837</v>
      </c>
      <c r="AC1307" s="7" t="n">
        <v>0</v>
      </c>
      <c r="AD1307" s="7" t="s">
        <v>838</v>
      </c>
      <c r="AE1307" s="7" t="s">
        <v>836</v>
      </c>
    </row>
    <row r="1308" customFormat="false" ht="12.8" hidden="false" customHeight="false" outlineLevel="0" collapsed="false">
      <c r="L1308" s="7" t="n">
        <v>1531</v>
      </c>
      <c r="M1308" s="7" t="s">
        <v>1384</v>
      </c>
      <c r="N1308" s="7" t="s">
        <v>832</v>
      </c>
      <c r="O1308" s="7" t="s">
        <v>833</v>
      </c>
      <c r="P1308" s="7" t="n">
        <v>2000</v>
      </c>
      <c r="Q1308" s="93" t="n">
        <f aca="false">P1308/100</f>
        <v>20</v>
      </c>
      <c r="R1308" s="7" t="n">
        <v>17</v>
      </c>
      <c r="S1308" s="7" t="n">
        <v>0</v>
      </c>
      <c r="T1308" s="7" t="n">
        <v>0</v>
      </c>
      <c r="U1308" s="7" t="n">
        <v>0</v>
      </c>
      <c r="V1308" s="7" t="n">
        <v>0</v>
      </c>
      <c r="W1308" s="7" t="n">
        <v>0</v>
      </c>
      <c r="X1308" s="7" t="n">
        <v>1</v>
      </c>
      <c r="Y1308" s="7" t="s">
        <v>834</v>
      </c>
      <c r="Z1308" s="7" t="s">
        <v>835</v>
      </c>
      <c r="AA1308" s="7" t="s">
        <v>836</v>
      </c>
      <c r="AB1308" s="7" t="s">
        <v>837</v>
      </c>
      <c r="AC1308" s="7" t="n">
        <v>0</v>
      </c>
      <c r="AD1308" s="7" t="s">
        <v>838</v>
      </c>
      <c r="AE1308" s="7" t="s">
        <v>836</v>
      </c>
    </row>
    <row r="1309" customFormat="false" ht="12.8" hidden="false" customHeight="false" outlineLevel="0" collapsed="false">
      <c r="L1309" s="7" t="n">
        <v>1532</v>
      </c>
      <c r="M1309" s="7" t="s">
        <v>1385</v>
      </c>
      <c r="N1309" s="7" t="s">
        <v>832</v>
      </c>
      <c r="O1309" s="7" t="s">
        <v>833</v>
      </c>
      <c r="P1309" s="7" t="n">
        <v>2100</v>
      </c>
      <c r="Q1309" s="93" t="n">
        <f aca="false">P1309/100</f>
        <v>21</v>
      </c>
      <c r="R1309" s="7" t="n">
        <v>17</v>
      </c>
      <c r="S1309" s="7" t="n">
        <v>0</v>
      </c>
      <c r="T1309" s="7" t="n">
        <v>0</v>
      </c>
      <c r="U1309" s="7" t="n">
        <v>0</v>
      </c>
      <c r="V1309" s="7" t="n">
        <v>0</v>
      </c>
      <c r="W1309" s="7" t="n">
        <v>0</v>
      </c>
      <c r="X1309" s="7" t="n">
        <v>1</v>
      </c>
      <c r="Y1309" s="7" t="s">
        <v>834</v>
      </c>
      <c r="Z1309" s="7" t="s">
        <v>835</v>
      </c>
      <c r="AA1309" s="7" t="s">
        <v>836</v>
      </c>
      <c r="AB1309" s="7" t="s">
        <v>837</v>
      </c>
      <c r="AC1309" s="7" t="n">
        <v>0</v>
      </c>
      <c r="AD1309" s="7" t="s">
        <v>838</v>
      </c>
      <c r="AE1309" s="7" t="s">
        <v>836</v>
      </c>
    </row>
    <row r="1310" customFormat="false" ht="12.8" hidden="false" customHeight="false" outlineLevel="0" collapsed="false">
      <c r="L1310" s="7" t="n">
        <v>1533</v>
      </c>
      <c r="M1310" s="7" t="s">
        <v>1386</v>
      </c>
      <c r="N1310" s="7" t="s">
        <v>832</v>
      </c>
      <c r="O1310" s="7" t="s">
        <v>833</v>
      </c>
      <c r="P1310" s="7" t="n">
        <v>2000</v>
      </c>
      <c r="Q1310" s="93" t="n">
        <f aca="false">P1310/100</f>
        <v>20</v>
      </c>
      <c r="R1310" s="7" t="n">
        <v>17</v>
      </c>
      <c r="S1310" s="7" t="n">
        <v>0</v>
      </c>
      <c r="T1310" s="7" t="n">
        <v>0</v>
      </c>
      <c r="U1310" s="7" t="n">
        <v>0</v>
      </c>
      <c r="V1310" s="7" t="n">
        <v>0</v>
      </c>
      <c r="W1310" s="7" t="n">
        <v>0</v>
      </c>
      <c r="X1310" s="7" t="n">
        <v>1</v>
      </c>
      <c r="Y1310" s="7" t="s">
        <v>834</v>
      </c>
      <c r="Z1310" s="7" t="s">
        <v>835</v>
      </c>
      <c r="AA1310" s="7" t="s">
        <v>836</v>
      </c>
      <c r="AB1310" s="7" t="s">
        <v>837</v>
      </c>
      <c r="AC1310" s="7" t="n">
        <v>0</v>
      </c>
      <c r="AD1310" s="7" t="s">
        <v>838</v>
      </c>
      <c r="AE1310" s="7" t="s">
        <v>836</v>
      </c>
    </row>
    <row r="1311" customFormat="false" ht="12.8" hidden="false" customHeight="false" outlineLevel="0" collapsed="false">
      <c r="L1311" s="7" t="n">
        <v>1534</v>
      </c>
      <c r="M1311" s="7" t="s">
        <v>1387</v>
      </c>
      <c r="N1311" s="7" t="s">
        <v>832</v>
      </c>
      <c r="O1311" s="7" t="s">
        <v>833</v>
      </c>
      <c r="P1311" s="7" t="n">
        <v>2000</v>
      </c>
      <c r="Q1311" s="93" t="n">
        <f aca="false">P1311/100</f>
        <v>20</v>
      </c>
      <c r="R1311" s="7" t="n">
        <v>17</v>
      </c>
      <c r="S1311" s="7" t="n">
        <v>0</v>
      </c>
      <c r="T1311" s="7" t="n">
        <v>0</v>
      </c>
      <c r="U1311" s="7" t="n">
        <v>0</v>
      </c>
      <c r="V1311" s="7" t="n">
        <v>0</v>
      </c>
      <c r="W1311" s="7" t="n">
        <v>0</v>
      </c>
      <c r="X1311" s="7" t="n">
        <v>1</v>
      </c>
      <c r="Y1311" s="7" t="s">
        <v>834</v>
      </c>
      <c r="Z1311" s="7" t="s">
        <v>835</v>
      </c>
      <c r="AA1311" s="7" t="s">
        <v>836</v>
      </c>
      <c r="AB1311" s="7" t="s">
        <v>837</v>
      </c>
      <c r="AC1311" s="7" t="n">
        <v>0</v>
      </c>
      <c r="AD1311" s="7" t="s">
        <v>838</v>
      </c>
      <c r="AE1311" s="7" t="s">
        <v>836</v>
      </c>
    </row>
    <row r="1312" customFormat="false" ht="12.8" hidden="false" customHeight="false" outlineLevel="0" collapsed="false">
      <c r="L1312" s="7" t="n">
        <v>1535</v>
      </c>
      <c r="M1312" s="7" t="s">
        <v>1574</v>
      </c>
      <c r="N1312" s="7" t="s">
        <v>832</v>
      </c>
      <c r="O1312" s="7" t="s">
        <v>833</v>
      </c>
      <c r="P1312" s="7" t="n">
        <v>1200</v>
      </c>
      <c r="Q1312" s="93" t="n">
        <f aca="false">P1312/100</f>
        <v>12</v>
      </c>
      <c r="R1312" s="7" t="n">
        <v>17</v>
      </c>
      <c r="S1312" s="7" t="n">
        <v>0</v>
      </c>
      <c r="T1312" s="7" t="n">
        <v>0</v>
      </c>
      <c r="U1312" s="7" t="n">
        <v>0</v>
      </c>
      <c r="V1312" s="7" t="n">
        <v>0</v>
      </c>
      <c r="W1312" s="7" t="n">
        <v>0</v>
      </c>
      <c r="X1312" s="7" t="n">
        <v>1</v>
      </c>
      <c r="Y1312" s="7" t="s">
        <v>834</v>
      </c>
      <c r="Z1312" s="7" t="s">
        <v>835</v>
      </c>
      <c r="AA1312" s="7" t="s">
        <v>836</v>
      </c>
      <c r="AB1312" s="7" t="s">
        <v>837</v>
      </c>
      <c r="AC1312" s="7" t="n">
        <v>0</v>
      </c>
      <c r="AD1312" s="7" t="s">
        <v>838</v>
      </c>
      <c r="AE1312" s="7" t="s">
        <v>836</v>
      </c>
    </row>
    <row r="1313" customFormat="false" ht="12.8" hidden="false" customHeight="false" outlineLevel="0" collapsed="false">
      <c r="L1313" s="7" t="n">
        <v>1536</v>
      </c>
      <c r="M1313" s="7" t="s">
        <v>1389</v>
      </c>
      <c r="N1313" s="7" t="s">
        <v>832</v>
      </c>
      <c r="O1313" s="7" t="s">
        <v>833</v>
      </c>
      <c r="P1313" s="7" t="n">
        <v>1800</v>
      </c>
      <c r="Q1313" s="93" t="n">
        <f aca="false">P1313/100</f>
        <v>18</v>
      </c>
      <c r="R1313" s="7" t="n">
        <v>17</v>
      </c>
      <c r="S1313" s="7" t="n">
        <v>0</v>
      </c>
      <c r="T1313" s="7" t="n">
        <v>0</v>
      </c>
      <c r="U1313" s="7" t="n">
        <v>0</v>
      </c>
      <c r="V1313" s="7" t="n">
        <v>0</v>
      </c>
      <c r="W1313" s="7" t="n">
        <v>0</v>
      </c>
      <c r="X1313" s="7" t="n">
        <v>1</v>
      </c>
      <c r="Y1313" s="7" t="s">
        <v>834</v>
      </c>
      <c r="Z1313" s="7" t="s">
        <v>835</v>
      </c>
      <c r="AA1313" s="7" t="s">
        <v>836</v>
      </c>
      <c r="AB1313" s="7" t="s">
        <v>837</v>
      </c>
      <c r="AC1313" s="7" t="n">
        <v>0</v>
      </c>
      <c r="AD1313" s="7" t="s">
        <v>838</v>
      </c>
      <c r="AE1313" s="7" t="s">
        <v>836</v>
      </c>
    </row>
    <row r="1314" customFormat="false" ht="12.8" hidden="false" customHeight="false" outlineLevel="0" collapsed="false">
      <c r="L1314" s="7" t="n">
        <v>1537</v>
      </c>
      <c r="M1314" s="7" t="s">
        <v>1390</v>
      </c>
      <c r="N1314" s="7" t="s">
        <v>832</v>
      </c>
      <c r="O1314" s="7" t="s">
        <v>833</v>
      </c>
      <c r="P1314" s="7" t="n">
        <v>2300</v>
      </c>
      <c r="Q1314" s="93" t="n">
        <f aca="false">P1314/100</f>
        <v>23</v>
      </c>
      <c r="R1314" s="7" t="n">
        <v>17</v>
      </c>
      <c r="S1314" s="7" t="n">
        <v>0</v>
      </c>
      <c r="T1314" s="7" t="n">
        <v>0</v>
      </c>
      <c r="U1314" s="7" t="n">
        <v>0</v>
      </c>
      <c r="V1314" s="7" t="n">
        <v>0</v>
      </c>
      <c r="W1314" s="7" t="n">
        <v>0</v>
      </c>
      <c r="X1314" s="7" t="n">
        <v>0</v>
      </c>
      <c r="Y1314" s="7" t="s">
        <v>834</v>
      </c>
      <c r="Z1314" s="7" t="s">
        <v>835</v>
      </c>
      <c r="AA1314" s="7" t="s">
        <v>836</v>
      </c>
      <c r="AB1314" s="7" t="s">
        <v>837</v>
      </c>
      <c r="AC1314" s="7" t="n">
        <v>0</v>
      </c>
      <c r="AD1314" s="7" t="s">
        <v>838</v>
      </c>
      <c r="AE1314" s="7" t="s">
        <v>836</v>
      </c>
    </row>
    <row r="1315" customFormat="false" ht="12.8" hidden="false" customHeight="false" outlineLevel="0" collapsed="false">
      <c r="L1315" s="7" t="n">
        <v>1538</v>
      </c>
      <c r="M1315" s="7" t="s">
        <v>1391</v>
      </c>
      <c r="N1315" s="7" t="s">
        <v>832</v>
      </c>
      <c r="O1315" s="7" t="s">
        <v>833</v>
      </c>
      <c r="P1315" s="7" t="n">
        <v>2200</v>
      </c>
      <c r="Q1315" s="93" t="n">
        <f aca="false">P1315/100</f>
        <v>22</v>
      </c>
      <c r="R1315" s="7" t="n">
        <v>17</v>
      </c>
      <c r="S1315" s="7" t="n">
        <v>0</v>
      </c>
      <c r="T1315" s="7" t="n">
        <v>0</v>
      </c>
      <c r="U1315" s="7" t="n">
        <v>0</v>
      </c>
      <c r="V1315" s="7" t="n">
        <v>0</v>
      </c>
      <c r="W1315" s="7" t="n">
        <v>0</v>
      </c>
      <c r="X1315" s="7" t="n">
        <v>0</v>
      </c>
      <c r="Y1315" s="7" t="s">
        <v>834</v>
      </c>
      <c r="Z1315" s="7" t="s">
        <v>835</v>
      </c>
      <c r="AA1315" s="7" t="s">
        <v>836</v>
      </c>
      <c r="AB1315" s="7" t="s">
        <v>837</v>
      </c>
      <c r="AC1315" s="7" t="n">
        <v>0</v>
      </c>
      <c r="AD1315" s="7" t="s">
        <v>838</v>
      </c>
      <c r="AE1315" s="7" t="s">
        <v>836</v>
      </c>
    </row>
    <row r="1316" customFormat="false" ht="12.8" hidden="false" customHeight="false" outlineLevel="0" collapsed="false">
      <c r="L1316" s="7" t="n">
        <v>1539</v>
      </c>
      <c r="M1316" s="7" t="s">
        <v>832</v>
      </c>
      <c r="N1316" s="7" t="s">
        <v>832</v>
      </c>
      <c r="O1316" s="7" t="s">
        <v>833</v>
      </c>
      <c r="P1316" s="7" t="n">
        <v>0</v>
      </c>
      <c r="Q1316" s="93" t="n">
        <f aca="false">P1316/100</f>
        <v>0</v>
      </c>
      <c r="R1316" s="7" t="n">
        <v>0</v>
      </c>
      <c r="S1316" s="7" t="n">
        <v>0</v>
      </c>
      <c r="T1316" s="7" t="n">
        <v>0</v>
      </c>
      <c r="U1316" s="7" t="n">
        <v>0</v>
      </c>
      <c r="V1316" s="7" t="n">
        <v>0</v>
      </c>
      <c r="W1316" s="7" t="n">
        <v>0</v>
      </c>
      <c r="X1316" s="7" t="n">
        <v>0</v>
      </c>
      <c r="Y1316" s="7" t="s">
        <v>834</v>
      </c>
      <c r="Z1316" s="7" t="s">
        <v>835</v>
      </c>
      <c r="AA1316" s="7" t="s">
        <v>836</v>
      </c>
      <c r="AB1316" s="7" t="s">
        <v>837</v>
      </c>
      <c r="AC1316" s="7" t="n">
        <v>0</v>
      </c>
      <c r="AD1316" s="7" t="s">
        <v>838</v>
      </c>
      <c r="AE1316" s="7" t="s">
        <v>836</v>
      </c>
    </row>
    <row r="1317" customFormat="false" ht="12.8" hidden="false" customHeight="false" outlineLevel="0" collapsed="false">
      <c r="L1317" s="7" t="n">
        <v>1540</v>
      </c>
      <c r="M1317" s="7" t="s">
        <v>832</v>
      </c>
      <c r="N1317" s="7" t="s">
        <v>832</v>
      </c>
      <c r="O1317" s="7" t="s">
        <v>833</v>
      </c>
      <c r="P1317" s="7" t="n">
        <v>0</v>
      </c>
      <c r="Q1317" s="93" t="n">
        <f aca="false">P1317/100</f>
        <v>0</v>
      </c>
      <c r="R1317" s="7" t="n">
        <v>0</v>
      </c>
      <c r="S1317" s="7" t="n">
        <v>0</v>
      </c>
      <c r="T1317" s="7" t="n">
        <v>0</v>
      </c>
      <c r="U1317" s="7" t="n">
        <v>0</v>
      </c>
      <c r="V1317" s="7" t="n">
        <v>0</v>
      </c>
      <c r="W1317" s="7" t="n">
        <v>0</v>
      </c>
      <c r="X1317" s="7" t="n">
        <v>0</v>
      </c>
      <c r="Y1317" s="7" t="s">
        <v>834</v>
      </c>
      <c r="Z1317" s="7" t="s">
        <v>835</v>
      </c>
      <c r="AA1317" s="7" t="s">
        <v>836</v>
      </c>
      <c r="AB1317" s="7" t="s">
        <v>837</v>
      </c>
      <c r="AC1317" s="7" t="n">
        <v>0</v>
      </c>
      <c r="AD1317" s="7" t="s">
        <v>838</v>
      </c>
      <c r="AE1317" s="7" t="s">
        <v>836</v>
      </c>
    </row>
    <row r="1318" customFormat="false" ht="12.8" hidden="false" customHeight="false" outlineLevel="0" collapsed="false">
      <c r="L1318" s="7" t="n">
        <v>1541</v>
      </c>
      <c r="M1318" s="7" t="s">
        <v>1394</v>
      </c>
      <c r="N1318" s="7" t="s">
        <v>832</v>
      </c>
      <c r="O1318" s="7" t="s">
        <v>833</v>
      </c>
      <c r="P1318" s="7" t="n">
        <v>90</v>
      </c>
      <c r="Q1318" s="93" t="n">
        <f aca="false">P1318/100</f>
        <v>0.9</v>
      </c>
      <c r="R1318" s="7" t="n">
        <v>2</v>
      </c>
      <c r="S1318" s="7" t="n">
        <v>0</v>
      </c>
      <c r="T1318" s="7" t="n">
        <v>0</v>
      </c>
      <c r="U1318" s="7" t="n">
        <v>0</v>
      </c>
      <c r="V1318" s="7" t="n">
        <v>0</v>
      </c>
      <c r="W1318" s="7" t="n">
        <v>0</v>
      </c>
      <c r="X1318" s="7" t="n">
        <v>2</v>
      </c>
      <c r="Y1318" s="7" t="s">
        <v>834</v>
      </c>
      <c r="Z1318" s="7" t="s">
        <v>835</v>
      </c>
      <c r="AA1318" s="7" t="s">
        <v>836</v>
      </c>
      <c r="AB1318" s="7" t="s">
        <v>837</v>
      </c>
      <c r="AC1318" s="7" t="n">
        <v>0</v>
      </c>
      <c r="AD1318" s="7" t="s">
        <v>838</v>
      </c>
      <c r="AE1318" s="7" t="s">
        <v>836</v>
      </c>
    </row>
    <row r="1319" customFormat="false" ht="12.8" hidden="false" customHeight="false" outlineLevel="0" collapsed="false">
      <c r="L1319" s="7" t="n">
        <v>1542</v>
      </c>
      <c r="M1319" s="7" t="s">
        <v>1395</v>
      </c>
      <c r="N1319" s="7" t="s">
        <v>832</v>
      </c>
      <c r="O1319" s="7" t="s">
        <v>833</v>
      </c>
      <c r="P1319" s="7" t="n">
        <v>105</v>
      </c>
      <c r="Q1319" s="93" t="n">
        <f aca="false">P1319/100</f>
        <v>1.05</v>
      </c>
      <c r="R1319" s="7" t="n">
        <v>2</v>
      </c>
      <c r="S1319" s="7" t="n">
        <v>0</v>
      </c>
      <c r="T1319" s="7" t="n">
        <v>0</v>
      </c>
      <c r="U1319" s="7" t="n">
        <v>0</v>
      </c>
      <c r="V1319" s="7" t="n">
        <v>0</v>
      </c>
      <c r="W1319" s="7" t="n">
        <v>0</v>
      </c>
      <c r="X1319" s="7" t="n">
        <v>2</v>
      </c>
      <c r="Y1319" s="7" t="s">
        <v>834</v>
      </c>
      <c r="Z1319" s="7" t="s">
        <v>835</v>
      </c>
      <c r="AA1319" s="7" t="s">
        <v>836</v>
      </c>
      <c r="AB1319" s="7" t="s">
        <v>837</v>
      </c>
      <c r="AC1319" s="7" t="n">
        <v>0</v>
      </c>
      <c r="AD1319" s="7" t="s">
        <v>838</v>
      </c>
      <c r="AE1319" s="7" t="s">
        <v>836</v>
      </c>
    </row>
    <row r="1320" customFormat="false" ht="12.8" hidden="false" customHeight="false" outlineLevel="0" collapsed="false">
      <c r="L1320" s="7" t="n">
        <v>1543</v>
      </c>
      <c r="M1320" s="7" t="s">
        <v>1396</v>
      </c>
      <c r="N1320" s="7" t="s">
        <v>832</v>
      </c>
      <c r="O1320" s="7" t="s">
        <v>833</v>
      </c>
      <c r="P1320" s="7" t="n">
        <v>175</v>
      </c>
      <c r="Q1320" s="93" t="n">
        <f aca="false">P1320/100</f>
        <v>1.75</v>
      </c>
      <c r="R1320" s="7" t="n">
        <v>2</v>
      </c>
      <c r="S1320" s="7" t="n">
        <v>0</v>
      </c>
      <c r="T1320" s="7" t="n">
        <v>0</v>
      </c>
      <c r="U1320" s="7" t="n">
        <v>0</v>
      </c>
      <c r="V1320" s="7" t="n">
        <v>0</v>
      </c>
      <c r="W1320" s="7" t="n">
        <v>0</v>
      </c>
      <c r="X1320" s="7" t="n">
        <v>2</v>
      </c>
      <c r="Y1320" s="7" t="s">
        <v>834</v>
      </c>
      <c r="Z1320" s="7" t="s">
        <v>835</v>
      </c>
      <c r="AA1320" s="7" t="s">
        <v>836</v>
      </c>
      <c r="AB1320" s="7" t="s">
        <v>837</v>
      </c>
      <c r="AC1320" s="7" t="n">
        <v>0</v>
      </c>
      <c r="AD1320" s="7" t="s">
        <v>838</v>
      </c>
      <c r="AE1320" s="7" t="s">
        <v>836</v>
      </c>
    </row>
    <row r="1321" customFormat="false" ht="12.8" hidden="false" customHeight="false" outlineLevel="0" collapsed="false">
      <c r="L1321" s="7" t="n">
        <v>1544</v>
      </c>
      <c r="M1321" s="7" t="s">
        <v>1397</v>
      </c>
      <c r="N1321" s="7" t="s">
        <v>832</v>
      </c>
      <c r="O1321" s="7" t="s">
        <v>833</v>
      </c>
      <c r="P1321" s="7" t="n">
        <v>275</v>
      </c>
      <c r="Q1321" s="93" t="n">
        <f aca="false">P1321/100</f>
        <v>2.75</v>
      </c>
      <c r="R1321" s="7" t="n">
        <v>1</v>
      </c>
      <c r="S1321" s="7" t="n">
        <v>0</v>
      </c>
      <c r="T1321" s="7" t="n">
        <v>0</v>
      </c>
      <c r="U1321" s="7" t="n">
        <v>0</v>
      </c>
      <c r="V1321" s="7" t="n">
        <v>0</v>
      </c>
      <c r="W1321" s="7" t="n">
        <v>0</v>
      </c>
      <c r="X1321" s="7" t="n">
        <v>2</v>
      </c>
      <c r="Y1321" s="7" t="s">
        <v>834</v>
      </c>
      <c r="Z1321" s="7" t="s">
        <v>835</v>
      </c>
      <c r="AA1321" s="7" t="s">
        <v>836</v>
      </c>
      <c r="AB1321" s="7" t="s">
        <v>837</v>
      </c>
      <c r="AC1321" s="7" t="n">
        <v>0</v>
      </c>
      <c r="AD1321" s="7" t="s">
        <v>838</v>
      </c>
      <c r="AE1321" s="7" t="s">
        <v>836</v>
      </c>
    </row>
    <row r="1322" customFormat="false" ht="12.8" hidden="false" customHeight="false" outlineLevel="0" collapsed="false">
      <c r="L1322" s="7" t="n">
        <v>1545</v>
      </c>
      <c r="M1322" s="7" t="s">
        <v>1398</v>
      </c>
      <c r="N1322" s="7" t="s">
        <v>832</v>
      </c>
      <c r="O1322" s="7" t="s">
        <v>833</v>
      </c>
      <c r="P1322" s="7" t="n">
        <v>285</v>
      </c>
      <c r="Q1322" s="93" t="n">
        <f aca="false">P1322/100</f>
        <v>2.85</v>
      </c>
      <c r="R1322" s="7" t="n">
        <v>0</v>
      </c>
      <c r="S1322" s="7" t="n">
        <v>0</v>
      </c>
      <c r="T1322" s="7" t="n">
        <v>0</v>
      </c>
      <c r="U1322" s="7" t="n">
        <v>0</v>
      </c>
      <c r="V1322" s="7" t="n">
        <v>0</v>
      </c>
      <c r="W1322" s="7" t="n">
        <v>0</v>
      </c>
      <c r="X1322" s="7" t="n">
        <v>2</v>
      </c>
      <c r="Y1322" s="7" t="s">
        <v>834</v>
      </c>
      <c r="Z1322" s="7" t="s">
        <v>835</v>
      </c>
      <c r="AA1322" s="7" t="s">
        <v>836</v>
      </c>
      <c r="AB1322" s="7" t="s">
        <v>837</v>
      </c>
      <c r="AC1322" s="7" t="n">
        <v>0</v>
      </c>
      <c r="AD1322" s="7" t="s">
        <v>838</v>
      </c>
      <c r="AE1322" s="7" t="s">
        <v>836</v>
      </c>
    </row>
    <row r="1323" customFormat="false" ht="12.8" hidden="false" customHeight="false" outlineLevel="0" collapsed="false">
      <c r="L1323" s="7" t="n">
        <v>1546</v>
      </c>
      <c r="M1323" s="7" t="s">
        <v>1399</v>
      </c>
      <c r="N1323" s="7" t="s">
        <v>832</v>
      </c>
      <c r="O1323" s="7" t="s">
        <v>833</v>
      </c>
      <c r="P1323" s="7" t="n">
        <v>500</v>
      </c>
      <c r="Q1323" s="93" t="n">
        <f aca="false">P1323/100</f>
        <v>5</v>
      </c>
      <c r="R1323" s="7" t="n">
        <v>0</v>
      </c>
      <c r="S1323" s="7" t="n">
        <v>0</v>
      </c>
      <c r="T1323" s="7" t="n">
        <v>0</v>
      </c>
      <c r="U1323" s="7" t="n">
        <v>0</v>
      </c>
      <c r="V1323" s="7" t="n">
        <v>0</v>
      </c>
      <c r="W1323" s="7" t="n">
        <v>0</v>
      </c>
      <c r="X1323" s="7" t="n">
        <v>2</v>
      </c>
      <c r="Y1323" s="7" t="s">
        <v>834</v>
      </c>
      <c r="Z1323" s="7" t="s">
        <v>835</v>
      </c>
      <c r="AA1323" s="7" t="s">
        <v>836</v>
      </c>
      <c r="AB1323" s="7" t="s">
        <v>837</v>
      </c>
      <c r="AC1323" s="7" t="n">
        <v>0</v>
      </c>
      <c r="AD1323" s="7" t="s">
        <v>838</v>
      </c>
      <c r="AE1323" s="7" t="s">
        <v>836</v>
      </c>
    </row>
    <row r="1324" customFormat="false" ht="12.8" hidden="false" customHeight="false" outlineLevel="0" collapsed="false">
      <c r="L1324" s="7" t="n">
        <v>1547</v>
      </c>
      <c r="M1324" s="7" t="s">
        <v>1400</v>
      </c>
      <c r="N1324" s="7" t="s">
        <v>832</v>
      </c>
      <c r="O1324" s="7" t="s">
        <v>833</v>
      </c>
      <c r="P1324" s="7" t="n">
        <v>235</v>
      </c>
      <c r="Q1324" s="93" t="n">
        <f aca="false">P1324/100</f>
        <v>2.35</v>
      </c>
      <c r="R1324" s="7" t="n">
        <v>1</v>
      </c>
      <c r="S1324" s="7" t="n">
        <v>0</v>
      </c>
      <c r="T1324" s="7" t="n">
        <v>0</v>
      </c>
      <c r="U1324" s="7" t="n">
        <v>0</v>
      </c>
      <c r="V1324" s="7" t="n">
        <v>0</v>
      </c>
      <c r="W1324" s="7" t="n">
        <v>0</v>
      </c>
      <c r="X1324" s="7" t="n">
        <v>2</v>
      </c>
      <c r="Y1324" s="7" t="s">
        <v>834</v>
      </c>
      <c r="Z1324" s="7" t="s">
        <v>835</v>
      </c>
      <c r="AA1324" s="7" t="s">
        <v>836</v>
      </c>
      <c r="AB1324" s="7" t="s">
        <v>837</v>
      </c>
      <c r="AC1324" s="7" t="n">
        <v>0</v>
      </c>
      <c r="AD1324" s="7" t="s">
        <v>838</v>
      </c>
      <c r="AE1324" s="7" t="s">
        <v>836</v>
      </c>
    </row>
    <row r="1325" customFormat="false" ht="12.8" hidden="false" customHeight="false" outlineLevel="0" collapsed="false">
      <c r="L1325" s="7" t="n">
        <v>1548</v>
      </c>
      <c r="M1325" s="7" t="s">
        <v>1401</v>
      </c>
      <c r="N1325" s="7" t="s">
        <v>832</v>
      </c>
      <c r="O1325" s="7" t="s">
        <v>833</v>
      </c>
      <c r="P1325" s="7" t="n">
        <v>270</v>
      </c>
      <c r="Q1325" s="93" t="n">
        <f aca="false">P1325/100</f>
        <v>2.7</v>
      </c>
      <c r="R1325" s="7" t="n">
        <v>0</v>
      </c>
      <c r="S1325" s="7" t="n">
        <v>0</v>
      </c>
      <c r="T1325" s="7" t="n">
        <v>0</v>
      </c>
      <c r="U1325" s="7" t="n">
        <v>0</v>
      </c>
      <c r="V1325" s="7" t="n">
        <v>0</v>
      </c>
      <c r="W1325" s="7" t="n">
        <v>0</v>
      </c>
      <c r="X1325" s="7" t="n">
        <v>2</v>
      </c>
      <c r="Y1325" s="7" t="s">
        <v>834</v>
      </c>
      <c r="Z1325" s="7" t="s">
        <v>835</v>
      </c>
      <c r="AA1325" s="7" t="s">
        <v>836</v>
      </c>
      <c r="AB1325" s="7" t="s">
        <v>837</v>
      </c>
      <c r="AC1325" s="7" t="n">
        <v>0</v>
      </c>
      <c r="AD1325" s="7" t="s">
        <v>838</v>
      </c>
      <c r="AE1325" s="7" t="s">
        <v>836</v>
      </c>
    </row>
    <row r="1326" customFormat="false" ht="12.8" hidden="false" customHeight="false" outlineLevel="0" collapsed="false">
      <c r="L1326" s="7" t="n">
        <v>1549</v>
      </c>
      <c r="M1326" s="7" t="s">
        <v>1402</v>
      </c>
      <c r="N1326" s="7" t="s">
        <v>832</v>
      </c>
      <c r="O1326" s="7" t="s">
        <v>833</v>
      </c>
      <c r="P1326" s="7" t="n">
        <v>460</v>
      </c>
      <c r="Q1326" s="93" t="n">
        <f aca="false">P1326/100</f>
        <v>4.6</v>
      </c>
      <c r="R1326" s="7" t="n">
        <v>0</v>
      </c>
      <c r="S1326" s="7" t="n">
        <v>0</v>
      </c>
      <c r="T1326" s="7" t="n">
        <v>0</v>
      </c>
      <c r="U1326" s="7" t="n">
        <v>0</v>
      </c>
      <c r="V1326" s="7" t="n">
        <v>0</v>
      </c>
      <c r="W1326" s="7" t="n">
        <v>0</v>
      </c>
      <c r="X1326" s="7" t="n">
        <v>2</v>
      </c>
      <c r="Y1326" s="7" t="s">
        <v>834</v>
      </c>
      <c r="Z1326" s="7" t="s">
        <v>835</v>
      </c>
      <c r="AA1326" s="7" t="s">
        <v>836</v>
      </c>
      <c r="AB1326" s="7" t="s">
        <v>837</v>
      </c>
      <c r="AC1326" s="7" t="n">
        <v>0</v>
      </c>
      <c r="AD1326" s="7" t="s">
        <v>838</v>
      </c>
      <c r="AE1326" s="7" t="s">
        <v>836</v>
      </c>
    </row>
    <row r="1327" customFormat="false" ht="12.8" hidden="false" customHeight="false" outlineLevel="0" collapsed="false">
      <c r="L1327" s="7" t="n">
        <v>1550</v>
      </c>
      <c r="M1327" s="7" t="s">
        <v>1403</v>
      </c>
      <c r="N1327" s="7" t="s">
        <v>832</v>
      </c>
      <c r="O1327" s="7" t="s">
        <v>862</v>
      </c>
      <c r="P1327" s="7" t="n">
        <v>1450</v>
      </c>
      <c r="Q1327" s="93" t="n">
        <f aca="false">P1327/100</f>
        <v>14.5</v>
      </c>
      <c r="R1327" s="7" t="n">
        <v>7</v>
      </c>
      <c r="S1327" s="7" t="n">
        <v>0</v>
      </c>
      <c r="T1327" s="7" t="n">
        <v>0</v>
      </c>
      <c r="U1327" s="7" t="n">
        <v>0</v>
      </c>
      <c r="V1327" s="7" t="n">
        <v>0</v>
      </c>
      <c r="W1327" s="7" t="n">
        <v>0</v>
      </c>
      <c r="X1327" s="7" t="n">
        <v>1</v>
      </c>
      <c r="Y1327" s="7" t="s">
        <v>834</v>
      </c>
      <c r="Z1327" s="7" t="s">
        <v>835</v>
      </c>
      <c r="AA1327" s="7" t="s">
        <v>836</v>
      </c>
      <c r="AB1327" s="7" t="s">
        <v>837</v>
      </c>
      <c r="AC1327" s="7" t="n">
        <v>0</v>
      </c>
      <c r="AD1327" s="7" t="s">
        <v>838</v>
      </c>
      <c r="AE1327" s="7" t="s">
        <v>836</v>
      </c>
    </row>
    <row r="1328" customFormat="false" ht="12.8" hidden="false" customHeight="false" outlineLevel="0" collapsed="false">
      <c r="L1328" s="7" t="n">
        <v>1551</v>
      </c>
      <c r="M1328" s="7" t="s">
        <v>1404</v>
      </c>
      <c r="N1328" s="7" t="s">
        <v>832</v>
      </c>
      <c r="O1328" s="7" t="s">
        <v>862</v>
      </c>
      <c r="P1328" s="7" t="n">
        <v>5600</v>
      </c>
      <c r="Q1328" s="93" t="n">
        <f aca="false">P1328/100</f>
        <v>56</v>
      </c>
      <c r="R1328" s="7" t="n">
        <v>7</v>
      </c>
      <c r="S1328" s="7" t="n">
        <v>0</v>
      </c>
      <c r="T1328" s="7" t="n">
        <v>0</v>
      </c>
      <c r="U1328" s="7" t="n">
        <v>0</v>
      </c>
      <c r="V1328" s="7" t="n">
        <v>0</v>
      </c>
      <c r="W1328" s="7" t="n">
        <v>0</v>
      </c>
      <c r="X1328" s="7" t="n">
        <v>1</v>
      </c>
      <c r="Y1328" s="7" t="s">
        <v>834</v>
      </c>
      <c r="Z1328" s="7" t="s">
        <v>835</v>
      </c>
      <c r="AA1328" s="7" t="s">
        <v>836</v>
      </c>
      <c r="AB1328" s="7" t="s">
        <v>837</v>
      </c>
      <c r="AC1328" s="7" t="n">
        <v>0</v>
      </c>
      <c r="AD1328" s="7" t="s">
        <v>838</v>
      </c>
      <c r="AE1328" s="7" t="s">
        <v>836</v>
      </c>
    </row>
    <row r="1329" customFormat="false" ht="12.8" hidden="false" customHeight="false" outlineLevel="0" collapsed="false">
      <c r="L1329" s="7" t="n">
        <v>1552</v>
      </c>
      <c r="M1329" s="7" t="s">
        <v>1405</v>
      </c>
      <c r="N1329" s="7" t="s">
        <v>832</v>
      </c>
      <c r="O1329" s="7" t="s">
        <v>862</v>
      </c>
      <c r="P1329" s="7" t="n">
        <v>1450</v>
      </c>
      <c r="Q1329" s="93" t="n">
        <f aca="false">P1329/100</f>
        <v>14.5</v>
      </c>
      <c r="R1329" s="7" t="n">
        <v>7</v>
      </c>
      <c r="S1329" s="7" t="n">
        <v>0</v>
      </c>
      <c r="T1329" s="7" t="n">
        <v>0</v>
      </c>
      <c r="U1329" s="7" t="n">
        <v>0</v>
      </c>
      <c r="V1329" s="7" t="n">
        <v>0</v>
      </c>
      <c r="W1329" s="7" t="n">
        <v>0</v>
      </c>
      <c r="X1329" s="7" t="n">
        <v>1</v>
      </c>
      <c r="Y1329" s="7" t="s">
        <v>834</v>
      </c>
      <c r="Z1329" s="7" t="s">
        <v>835</v>
      </c>
      <c r="AA1329" s="7" t="s">
        <v>836</v>
      </c>
      <c r="AB1329" s="7" t="s">
        <v>837</v>
      </c>
      <c r="AC1329" s="7" t="n">
        <v>0</v>
      </c>
      <c r="AD1329" s="7" t="s">
        <v>838</v>
      </c>
      <c r="AE1329" s="7" t="s">
        <v>836</v>
      </c>
    </row>
    <row r="1330" customFormat="false" ht="12.8" hidden="false" customHeight="false" outlineLevel="0" collapsed="false">
      <c r="L1330" s="7" t="n">
        <v>1553</v>
      </c>
      <c r="M1330" s="7" t="s">
        <v>1406</v>
      </c>
      <c r="N1330" s="7" t="s">
        <v>832</v>
      </c>
      <c r="O1330" s="7" t="s">
        <v>862</v>
      </c>
      <c r="P1330" s="7" t="n">
        <v>5600</v>
      </c>
      <c r="Q1330" s="93" t="n">
        <f aca="false">P1330/100</f>
        <v>56</v>
      </c>
      <c r="R1330" s="7" t="n">
        <v>7</v>
      </c>
      <c r="S1330" s="7" t="n">
        <v>0</v>
      </c>
      <c r="T1330" s="7" t="n">
        <v>0</v>
      </c>
      <c r="U1330" s="7" t="n">
        <v>0</v>
      </c>
      <c r="V1330" s="7" t="n">
        <v>0</v>
      </c>
      <c r="W1330" s="7" t="n">
        <v>0</v>
      </c>
      <c r="X1330" s="7" t="n">
        <v>1</v>
      </c>
      <c r="Y1330" s="7" t="s">
        <v>834</v>
      </c>
      <c r="Z1330" s="7" t="s">
        <v>835</v>
      </c>
      <c r="AA1330" s="7" t="s">
        <v>836</v>
      </c>
      <c r="AB1330" s="7" t="s">
        <v>837</v>
      </c>
      <c r="AC1330" s="7" t="n">
        <v>0</v>
      </c>
      <c r="AD1330" s="7" t="s">
        <v>838</v>
      </c>
      <c r="AE1330" s="7" t="s">
        <v>836</v>
      </c>
    </row>
    <row r="1331" customFormat="false" ht="12.8" hidden="false" customHeight="false" outlineLevel="0" collapsed="false">
      <c r="L1331" s="7" t="n">
        <v>1554</v>
      </c>
      <c r="M1331" s="7" t="s">
        <v>1407</v>
      </c>
      <c r="N1331" s="7" t="s">
        <v>832</v>
      </c>
      <c r="O1331" s="7" t="s">
        <v>833</v>
      </c>
      <c r="P1331" s="7" t="n">
        <v>1200</v>
      </c>
      <c r="Q1331" s="93" t="n">
        <f aca="false">P1331/100</f>
        <v>12</v>
      </c>
      <c r="R1331" s="7" t="n">
        <v>40</v>
      </c>
      <c r="S1331" s="7" t="n">
        <v>0</v>
      </c>
      <c r="T1331" s="7" t="n">
        <v>0</v>
      </c>
      <c r="U1331" s="7" t="n">
        <v>0</v>
      </c>
      <c r="V1331" s="7" t="n">
        <v>0</v>
      </c>
      <c r="W1331" s="7" t="n">
        <v>0</v>
      </c>
      <c r="X1331" s="7" t="n">
        <v>3</v>
      </c>
      <c r="Y1331" s="7" t="s">
        <v>834</v>
      </c>
      <c r="Z1331" s="7" t="s">
        <v>835</v>
      </c>
      <c r="AA1331" s="7" t="s">
        <v>836</v>
      </c>
      <c r="AB1331" s="7" t="s">
        <v>837</v>
      </c>
      <c r="AC1331" s="7" t="n">
        <v>0</v>
      </c>
      <c r="AD1331" s="7" t="s">
        <v>838</v>
      </c>
      <c r="AE1331" s="7" t="s">
        <v>836</v>
      </c>
    </row>
    <row r="1332" customFormat="false" ht="12.8" hidden="false" customHeight="false" outlineLevel="0" collapsed="false">
      <c r="L1332" s="7" t="n">
        <v>1555</v>
      </c>
      <c r="M1332" s="7" t="s">
        <v>1408</v>
      </c>
      <c r="N1332" s="7" t="s">
        <v>832</v>
      </c>
      <c r="O1332" s="7" t="s">
        <v>833</v>
      </c>
      <c r="P1332" s="7" t="n">
        <v>950</v>
      </c>
      <c r="Q1332" s="93" t="n">
        <f aca="false">P1332/100</f>
        <v>9.5</v>
      </c>
      <c r="R1332" s="7" t="n">
        <v>42</v>
      </c>
      <c r="S1332" s="7" t="n">
        <v>0</v>
      </c>
      <c r="T1332" s="7" t="n">
        <v>0</v>
      </c>
      <c r="U1332" s="7" t="n">
        <v>0</v>
      </c>
      <c r="V1332" s="7" t="n">
        <v>0</v>
      </c>
      <c r="W1332" s="7" t="n">
        <v>0</v>
      </c>
      <c r="X1332" s="7" t="n">
        <v>3</v>
      </c>
      <c r="Y1332" s="7" t="s">
        <v>834</v>
      </c>
      <c r="Z1332" s="7" t="s">
        <v>835</v>
      </c>
      <c r="AA1332" s="7" t="s">
        <v>836</v>
      </c>
      <c r="AB1332" s="7" t="s">
        <v>837</v>
      </c>
      <c r="AC1332" s="7" t="n">
        <v>0</v>
      </c>
      <c r="AD1332" s="7" t="s">
        <v>838</v>
      </c>
      <c r="AE1332" s="7" t="s">
        <v>836</v>
      </c>
    </row>
    <row r="1333" customFormat="false" ht="12.8" hidden="false" customHeight="false" outlineLevel="0" collapsed="false">
      <c r="L1333" s="7" t="n">
        <v>1556</v>
      </c>
      <c r="M1333" s="7" t="s">
        <v>1409</v>
      </c>
      <c r="N1333" s="7" t="s">
        <v>832</v>
      </c>
      <c r="O1333" s="7" t="s">
        <v>833</v>
      </c>
      <c r="P1333" s="7" t="n">
        <v>1280</v>
      </c>
      <c r="Q1333" s="93" t="n">
        <f aca="false">P1333/100</f>
        <v>12.8</v>
      </c>
      <c r="R1333" s="7" t="n">
        <v>42</v>
      </c>
      <c r="S1333" s="7" t="n">
        <v>0</v>
      </c>
      <c r="T1333" s="7" t="n">
        <v>0</v>
      </c>
      <c r="U1333" s="7" t="n">
        <v>0</v>
      </c>
      <c r="V1333" s="7" t="n">
        <v>0</v>
      </c>
      <c r="W1333" s="7" t="n">
        <v>0</v>
      </c>
      <c r="X1333" s="7" t="n">
        <v>3</v>
      </c>
      <c r="Y1333" s="7" t="s">
        <v>834</v>
      </c>
      <c r="Z1333" s="7" t="s">
        <v>835</v>
      </c>
      <c r="AA1333" s="7" t="s">
        <v>836</v>
      </c>
      <c r="AB1333" s="7" t="s">
        <v>837</v>
      </c>
      <c r="AC1333" s="7" t="n">
        <v>0</v>
      </c>
      <c r="AD1333" s="7" t="s">
        <v>838</v>
      </c>
      <c r="AE1333" s="7" t="s">
        <v>836</v>
      </c>
    </row>
    <row r="1334" customFormat="false" ht="12.8" hidden="false" customHeight="false" outlineLevel="0" collapsed="false">
      <c r="L1334" s="7" t="n">
        <v>1557</v>
      </c>
      <c r="M1334" s="7" t="s">
        <v>1410</v>
      </c>
      <c r="N1334" s="7" t="s">
        <v>832</v>
      </c>
      <c r="O1334" s="7" t="s">
        <v>833</v>
      </c>
      <c r="P1334" s="7" t="n">
        <v>1270</v>
      </c>
      <c r="Q1334" s="93" t="n">
        <f aca="false">P1334/100</f>
        <v>12.7</v>
      </c>
      <c r="R1334" s="7" t="n">
        <v>42</v>
      </c>
      <c r="S1334" s="7" t="n">
        <v>0</v>
      </c>
      <c r="T1334" s="7" t="n">
        <v>0</v>
      </c>
      <c r="U1334" s="7" t="n">
        <v>0</v>
      </c>
      <c r="V1334" s="7" t="n">
        <v>0</v>
      </c>
      <c r="W1334" s="7" t="n">
        <v>0</v>
      </c>
      <c r="X1334" s="7" t="n">
        <v>3</v>
      </c>
      <c r="Y1334" s="7" t="s">
        <v>834</v>
      </c>
      <c r="Z1334" s="7" t="s">
        <v>835</v>
      </c>
      <c r="AA1334" s="7" t="s">
        <v>836</v>
      </c>
      <c r="AB1334" s="7" t="s">
        <v>837</v>
      </c>
      <c r="AC1334" s="7" t="n">
        <v>0</v>
      </c>
      <c r="AD1334" s="7" t="s">
        <v>838</v>
      </c>
      <c r="AE1334" s="7" t="s">
        <v>836</v>
      </c>
    </row>
    <row r="1335" customFormat="false" ht="12.8" hidden="false" customHeight="false" outlineLevel="0" collapsed="false">
      <c r="L1335" s="7" t="n">
        <v>1558</v>
      </c>
      <c r="M1335" s="7" t="s">
        <v>1411</v>
      </c>
      <c r="N1335" s="7" t="s">
        <v>832</v>
      </c>
      <c r="O1335" s="7" t="s">
        <v>833</v>
      </c>
      <c r="P1335" s="7" t="n">
        <v>1580</v>
      </c>
      <c r="Q1335" s="93" t="n">
        <f aca="false">P1335/100</f>
        <v>15.8</v>
      </c>
      <c r="R1335" s="7" t="n">
        <v>42</v>
      </c>
      <c r="S1335" s="7" t="n">
        <v>0</v>
      </c>
      <c r="T1335" s="7" t="n">
        <v>0</v>
      </c>
      <c r="U1335" s="7" t="n">
        <v>0</v>
      </c>
      <c r="V1335" s="7" t="n">
        <v>0</v>
      </c>
      <c r="W1335" s="7" t="n">
        <v>0</v>
      </c>
      <c r="X1335" s="7" t="n">
        <v>3</v>
      </c>
      <c r="Y1335" s="7" t="s">
        <v>834</v>
      </c>
      <c r="Z1335" s="7" t="s">
        <v>835</v>
      </c>
      <c r="AA1335" s="7" t="s">
        <v>836</v>
      </c>
      <c r="AB1335" s="7" t="s">
        <v>837</v>
      </c>
      <c r="AC1335" s="7" t="n">
        <v>0</v>
      </c>
      <c r="AD1335" s="7" t="s">
        <v>838</v>
      </c>
      <c r="AE1335" s="7" t="s">
        <v>836</v>
      </c>
    </row>
    <row r="1336" customFormat="false" ht="12.8" hidden="false" customHeight="false" outlineLevel="0" collapsed="false">
      <c r="L1336" s="7" t="n">
        <v>1559</v>
      </c>
      <c r="M1336" s="7" t="s">
        <v>1412</v>
      </c>
      <c r="N1336" s="7" t="s">
        <v>832</v>
      </c>
      <c r="O1336" s="7" t="s">
        <v>833</v>
      </c>
      <c r="P1336" s="7" t="n">
        <v>1330</v>
      </c>
      <c r="Q1336" s="93" t="n">
        <f aca="false">P1336/100</f>
        <v>13.3</v>
      </c>
      <c r="R1336" s="7" t="n">
        <v>42</v>
      </c>
      <c r="S1336" s="7" t="n">
        <v>0</v>
      </c>
      <c r="T1336" s="7" t="n">
        <v>0</v>
      </c>
      <c r="U1336" s="7" t="n">
        <v>0</v>
      </c>
      <c r="V1336" s="7" t="n">
        <v>0</v>
      </c>
      <c r="W1336" s="7" t="n">
        <v>0</v>
      </c>
      <c r="X1336" s="7" t="n">
        <v>1</v>
      </c>
      <c r="Y1336" s="7" t="s">
        <v>834</v>
      </c>
      <c r="Z1336" s="7" t="s">
        <v>835</v>
      </c>
      <c r="AA1336" s="7" t="s">
        <v>836</v>
      </c>
      <c r="AB1336" s="7" t="s">
        <v>837</v>
      </c>
      <c r="AC1336" s="7" t="n">
        <v>0</v>
      </c>
      <c r="AD1336" s="7" t="s">
        <v>838</v>
      </c>
      <c r="AE1336" s="7" t="s">
        <v>836</v>
      </c>
    </row>
    <row r="1337" customFormat="false" ht="12.8" hidden="false" customHeight="false" outlineLevel="0" collapsed="false">
      <c r="L1337" s="7" t="n">
        <v>1560</v>
      </c>
      <c r="M1337" s="7" t="s">
        <v>1413</v>
      </c>
      <c r="N1337" s="7" t="s">
        <v>832</v>
      </c>
      <c r="O1337" s="7" t="s">
        <v>833</v>
      </c>
      <c r="P1337" s="7" t="n">
        <v>1660</v>
      </c>
      <c r="Q1337" s="93" t="n">
        <f aca="false">P1337/100</f>
        <v>16.6</v>
      </c>
      <c r="R1337" s="7" t="n">
        <v>42</v>
      </c>
      <c r="S1337" s="7" t="n">
        <v>0</v>
      </c>
      <c r="T1337" s="7" t="n">
        <v>0</v>
      </c>
      <c r="U1337" s="7" t="n">
        <v>0</v>
      </c>
      <c r="V1337" s="7" t="n">
        <v>0</v>
      </c>
      <c r="W1337" s="7" t="n">
        <v>0</v>
      </c>
      <c r="X1337" s="7" t="n">
        <v>3</v>
      </c>
      <c r="Y1337" s="7" t="s">
        <v>834</v>
      </c>
      <c r="Z1337" s="7" t="s">
        <v>835</v>
      </c>
      <c r="AA1337" s="7" t="s">
        <v>836</v>
      </c>
      <c r="AB1337" s="7" t="s">
        <v>837</v>
      </c>
      <c r="AC1337" s="7" t="n">
        <v>0</v>
      </c>
      <c r="AD1337" s="7" t="s">
        <v>838</v>
      </c>
      <c r="AE1337" s="7" t="s">
        <v>836</v>
      </c>
    </row>
    <row r="1338" customFormat="false" ht="12.8" hidden="false" customHeight="false" outlineLevel="0" collapsed="false">
      <c r="L1338" s="7" t="n">
        <v>1561</v>
      </c>
      <c r="M1338" s="7" t="s">
        <v>1414</v>
      </c>
      <c r="N1338" s="7" t="s">
        <v>832</v>
      </c>
      <c r="O1338" s="7" t="s">
        <v>833</v>
      </c>
      <c r="P1338" s="7" t="n">
        <v>1300</v>
      </c>
      <c r="Q1338" s="93" t="n">
        <f aca="false">P1338/100</f>
        <v>13</v>
      </c>
      <c r="R1338" s="7" t="n">
        <v>42</v>
      </c>
      <c r="S1338" s="7" t="n">
        <v>0</v>
      </c>
      <c r="T1338" s="7" t="n">
        <v>0</v>
      </c>
      <c r="U1338" s="7" t="n">
        <v>0</v>
      </c>
      <c r="V1338" s="7" t="n">
        <v>0</v>
      </c>
      <c r="W1338" s="7" t="n">
        <v>0</v>
      </c>
      <c r="X1338" s="7" t="n">
        <v>3</v>
      </c>
      <c r="Y1338" s="7" t="s">
        <v>834</v>
      </c>
      <c r="Z1338" s="7" t="s">
        <v>835</v>
      </c>
      <c r="AA1338" s="7" t="s">
        <v>836</v>
      </c>
      <c r="AB1338" s="7" t="s">
        <v>837</v>
      </c>
      <c r="AC1338" s="7" t="n">
        <v>0</v>
      </c>
      <c r="AD1338" s="7" t="s">
        <v>838</v>
      </c>
      <c r="AE1338" s="7" t="s">
        <v>836</v>
      </c>
    </row>
    <row r="1339" customFormat="false" ht="12.8" hidden="false" customHeight="false" outlineLevel="0" collapsed="false">
      <c r="L1339" s="7" t="n">
        <v>1562</v>
      </c>
      <c r="M1339" s="7" t="s">
        <v>1415</v>
      </c>
      <c r="N1339" s="7" t="s">
        <v>832</v>
      </c>
      <c r="O1339" s="7" t="s">
        <v>833</v>
      </c>
      <c r="P1339" s="7" t="n">
        <v>1080</v>
      </c>
      <c r="Q1339" s="93" t="n">
        <f aca="false">P1339/100</f>
        <v>10.8</v>
      </c>
      <c r="R1339" s="7" t="n">
        <v>42</v>
      </c>
      <c r="S1339" s="7" t="n">
        <v>0</v>
      </c>
      <c r="T1339" s="7" t="n">
        <v>0</v>
      </c>
      <c r="U1339" s="7" t="n">
        <v>0</v>
      </c>
      <c r="V1339" s="7" t="n">
        <v>0</v>
      </c>
      <c r="W1339" s="7" t="n">
        <v>0</v>
      </c>
      <c r="X1339" s="7" t="n">
        <v>3</v>
      </c>
      <c r="Y1339" s="7" t="s">
        <v>834</v>
      </c>
      <c r="Z1339" s="7" t="s">
        <v>835</v>
      </c>
      <c r="AA1339" s="7" t="s">
        <v>836</v>
      </c>
      <c r="AB1339" s="7" t="s">
        <v>837</v>
      </c>
      <c r="AC1339" s="7" t="n">
        <v>0</v>
      </c>
      <c r="AD1339" s="7" t="s">
        <v>838</v>
      </c>
      <c r="AE1339" s="7" t="s">
        <v>836</v>
      </c>
    </row>
    <row r="1340" customFormat="false" ht="12.8" hidden="false" customHeight="false" outlineLevel="0" collapsed="false">
      <c r="L1340" s="7" t="n">
        <v>1563</v>
      </c>
      <c r="M1340" s="7" t="s">
        <v>1416</v>
      </c>
      <c r="N1340" s="7" t="s">
        <v>832</v>
      </c>
      <c r="O1340" s="7" t="s">
        <v>833</v>
      </c>
      <c r="P1340" s="7" t="n">
        <v>2380</v>
      </c>
      <c r="Q1340" s="93" t="n">
        <f aca="false">P1340/100</f>
        <v>23.8</v>
      </c>
      <c r="R1340" s="7" t="n">
        <v>42</v>
      </c>
      <c r="S1340" s="7" t="n">
        <v>0</v>
      </c>
      <c r="T1340" s="7" t="n">
        <v>0</v>
      </c>
      <c r="U1340" s="7" t="n">
        <v>0</v>
      </c>
      <c r="V1340" s="7" t="n">
        <v>0</v>
      </c>
      <c r="W1340" s="7" t="n">
        <v>0</v>
      </c>
      <c r="X1340" s="7" t="n">
        <v>3</v>
      </c>
      <c r="Y1340" s="7" t="s">
        <v>834</v>
      </c>
      <c r="Z1340" s="7" t="s">
        <v>835</v>
      </c>
      <c r="AA1340" s="7" t="s">
        <v>836</v>
      </c>
      <c r="AB1340" s="7" t="s">
        <v>837</v>
      </c>
      <c r="AC1340" s="7" t="n">
        <v>0</v>
      </c>
      <c r="AD1340" s="7" t="s">
        <v>838</v>
      </c>
      <c r="AE1340" s="7" t="s">
        <v>836</v>
      </c>
    </row>
    <row r="1341" customFormat="false" ht="12.8" hidden="false" customHeight="false" outlineLevel="0" collapsed="false">
      <c r="L1341" s="7" t="n">
        <v>1564</v>
      </c>
      <c r="M1341" s="7" t="s">
        <v>1417</v>
      </c>
      <c r="N1341" s="7" t="s">
        <v>832</v>
      </c>
      <c r="O1341" s="7" t="s">
        <v>833</v>
      </c>
      <c r="P1341" s="7" t="n">
        <v>3000</v>
      </c>
      <c r="Q1341" s="93" t="n">
        <f aca="false">P1341/100</f>
        <v>30</v>
      </c>
      <c r="R1341" s="7" t="n">
        <v>42</v>
      </c>
      <c r="S1341" s="7" t="n">
        <v>0</v>
      </c>
      <c r="T1341" s="7" t="n">
        <v>0</v>
      </c>
      <c r="U1341" s="7" t="n">
        <v>0</v>
      </c>
      <c r="V1341" s="7" t="n">
        <v>0</v>
      </c>
      <c r="W1341" s="7" t="n">
        <v>0</v>
      </c>
      <c r="X1341" s="7" t="n">
        <v>3</v>
      </c>
      <c r="Y1341" s="7" t="s">
        <v>834</v>
      </c>
      <c r="Z1341" s="7" t="s">
        <v>835</v>
      </c>
      <c r="AA1341" s="7" t="s">
        <v>836</v>
      </c>
      <c r="AB1341" s="7" t="s">
        <v>837</v>
      </c>
      <c r="AC1341" s="7" t="n">
        <v>0</v>
      </c>
      <c r="AD1341" s="7" t="s">
        <v>838</v>
      </c>
      <c r="AE1341" s="7" t="s">
        <v>836</v>
      </c>
    </row>
    <row r="1342" customFormat="false" ht="12.8" hidden="false" customHeight="false" outlineLevel="0" collapsed="false">
      <c r="L1342" s="7" t="n">
        <v>1565</v>
      </c>
      <c r="M1342" s="7" t="s">
        <v>1418</v>
      </c>
      <c r="N1342" s="7" t="s">
        <v>832</v>
      </c>
      <c r="O1342" s="7" t="s">
        <v>833</v>
      </c>
      <c r="P1342" s="7" t="n">
        <v>1200</v>
      </c>
      <c r="Q1342" s="93" t="n">
        <f aca="false">P1342/100</f>
        <v>12</v>
      </c>
      <c r="R1342" s="7" t="n">
        <v>42</v>
      </c>
      <c r="S1342" s="7" t="n">
        <v>0</v>
      </c>
      <c r="T1342" s="7" t="n">
        <v>0</v>
      </c>
      <c r="U1342" s="7" t="n">
        <v>0</v>
      </c>
      <c r="V1342" s="7" t="n">
        <v>0</v>
      </c>
      <c r="W1342" s="7" t="n">
        <v>0</v>
      </c>
      <c r="X1342" s="7" t="n">
        <v>3</v>
      </c>
      <c r="Y1342" s="7" t="s">
        <v>834</v>
      </c>
      <c r="Z1342" s="7" t="s">
        <v>835</v>
      </c>
      <c r="AA1342" s="7" t="s">
        <v>836</v>
      </c>
      <c r="AB1342" s="7" t="s">
        <v>837</v>
      </c>
      <c r="AC1342" s="7" t="n">
        <v>0</v>
      </c>
      <c r="AD1342" s="7" t="s">
        <v>838</v>
      </c>
      <c r="AE1342" s="7" t="s">
        <v>836</v>
      </c>
    </row>
    <row r="1343" customFormat="false" ht="12.8" hidden="false" customHeight="false" outlineLevel="0" collapsed="false">
      <c r="L1343" s="7" t="n">
        <v>1566</v>
      </c>
      <c r="M1343" s="7" t="s">
        <v>1419</v>
      </c>
      <c r="N1343" s="7" t="s">
        <v>832</v>
      </c>
      <c r="O1343" s="7" t="s">
        <v>833</v>
      </c>
      <c r="P1343" s="7" t="n">
        <v>1200</v>
      </c>
      <c r="Q1343" s="93" t="n">
        <f aca="false">P1343/100</f>
        <v>12</v>
      </c>
      <c r="R1343" s="7" t="n">
        <v>42</v>
      </c>
      <c r="S1343" s="7" t="n">
        <v>0</v>
      </c>
      <c r="T1343" s="7" t="n">
        <v>0</v>
      </c>
      <c r="U1343" s="7" t="n">
        <v>0</v>
      </c>
      <c r="V1343" s="7" t="n">
        <v>0</v>
      </c>
      <c r="W1343" s="7" t="n">
        <v>0</v>
      </c>
      <c r="X1343" s="7" t="n">
        <v>3</v>
      </c>
      <c r="Y1343" s="7" t="s">
        <v>834</v>
      </c>
      <c r="Z1343" s="7" t="s">
        <v>835</v>
      </c>
      <c r="AA1343" s="7" t="s">
        <v>836</v>
      </c>
      <c r="AB1343" s="7" t="s">
        <v>837</v>
      </c>
      <c r="AC1343" s="7" t="n">
        <v>0</v>
      </c>
      <c r="AD1343" s="7" t="s">
        <v>838</v>
      </c>
      <c r="AE1343" s="7" t="s">
        <v>836</v>
      </c>
    </row>
    <row r="1344" customFormat="false" ht="12.8" hidden="false" customHeight="false" outlineLevel="0" collapsed="false">
      <c r="L1344" s="7" t="n">
        <v>1567</v>
      </c>
      <c r="M1344" s="7" t="s">
        <v>1420</v>
      </c>
      <c r="N1344" s="7" t="s">
        <v>832</v>
      </c>
      <c r="O1344" s="7" t="s">
        <v>833</v>
      </c>
      <c r="P1344" s="7" t="n">
        <v>1530</v>
      </c>
      <c r="Q1344" s="93" t="n">
        <f aca="false">P1344/100</f>
        <v>15.3</v>
      </c>
      <c r="R1344" s="7" t="n">
        <v>42</v>
      </c>
      <c r="S1344" s="7" t="n">
        <v>0</v>
      </c>
      <c r="T1344" s="7" t="n">
        <v>0</v>
      </c>
      <c r="U1344" s="7" t="n">
        <v>0</v>
      </c>
      <c r="V1344" s="7" t="n">
        <v>0</v>
      </c>
      <c r="W1344" s="7" t="n">
        <v>0</v>
      </c>
      <c r="X1344" s="7" t="n">
        <v>3</v>
      </c>
      <c r="Y1344" s="7" t="s">
        <v>834</v>
      </c>
      <c r="Z1344" s="7" t="s">
        <v>835</v>
      </c>
      <c r="AA1344" s="7" t="s">
        <v>836</v>
      </c>
      <c r="AB1344" s="7" t="s">
        <v>837</v>
      </c>
      <c r="AC1344" s="7" t="n">
        <v>0</v>
      </c>
      <c r="AD1344" s="7" t="s">
        <v>838</v>
      </c>
      <c r="AE1344" s="7" t="s">
        <v>836</v>
      </c>
    </row>
    <row r="1345" customFormat="false" ht="12.8" hidden="false" customHeight="false" outlineLevel="0" collapsed="false">
      <c r="L1345" s="7" t="n">
        <v>1568</v>
      </c>
      <c r="M1345" s="7" t="s">
        <v>1415</v>
      </c>
      <c r="N1345" s="7" t="s">
        <v>832</v>
      </c>
      <c r="O1345" s="7" t="s">
        <v>833</v>
      </c>
      <c r="P1345" s="7" t="n">
        <v>1080</v>
      </c>
      <c r="Q1345" s="93" t="n">
        <f aca="false">P1345/100</f>
        <v>10.8</v>
      </c>
      <c r="R1345" s="7" t="n">
        <v>42</v>
      </c>
      <c r="S1345" s="7" t="n">
        <v>0</v>
      </c>
      <c r="T1345" s="7" t="n">
        <v>0</v>
      </c>
      <c r="U1345" s="7" t="n">
        <v>0</v>
      </c>
      <c r="V1345" s="7" t="n">
        <v>0</v>
      </c>
      <c r="W1345" s="7" t="n">
        <v>0</v>
      </c>
      <c r="X1345" s="7" t="n">
        <v>3</v>
      </c>
      <c r="Y1345" s="7" t="s">
        <v>834</v>
      </c>
      <c r="Z1345" s="7" t="s">
        <v>835</v>
      </c>
      <c r="AA1345" s="7" t="s">
        <v>836</v>
      </c>
      <c r="AB1345" s="7" t="s">
        <v>837</v>
      </c>
      <c r="AC1345" s="7" t="n">
        <v>0</v>
      </c>
      <c r="AD1345" s="7" t="s">
        <v>838</v>
      </c>
      <c r="AE1345" s="7" t="s">
        <v>836</v>
      </c>
    </row>
    <row r="1346" customFormat="false" ht="12.8" hidden="false" customHeight="false" outlineLevel="0" collapsed="false">
      <c r="L1346" s="7" t="n">
        <v>1569</v>
      </c>
      <c r="M1346" s="7" t="s">
        <v>1421</v>
      </c>
      <c r="N1346" s="7" t="s">
        <v>832</v>
      </c>
      <c r="O1346" s="7" t="s">
        <v>833</v>
      </c>
      <c r="P1346" s="7" t="n">
        <v>2700</v>
      </c>
      <c r="Q1346" s="93" t="n">
        <f aca="false">P1346/100</f>
        <v>27</v>
      </c>
      <c r="R1346" s="7" t="n">
        <v>42</v>
      </c>
      <c r="S1346" s="7" t="n">
        <v>0</v>
      </c>
      <c r="T1346" s="7" t="n">
        <v>0</v>
      </c>
      <c r="U1346" s="7" t="n">
        <v>0</v>
      </c>
      <c r="V1346" s="7" t="n">
        <v>0</v>
      </c>
      <c r="W1346" s="7" t="n">
        <v>0</v>
      </c>
      <c r="X1346" s="7" t="n">
        <v>3</v>
      </c>
      <c r="Y1346" s="7" t="s">
        <v>834</v>
      </c>
      <c r="Z1346" s="7" t="s">
        <v>835</v>
      </c>
      <c r="AA1346" s="7" t="s">
        <v>836</v>
      </c>
      <c r="AB1346" s="7" t="s">
        <v>837</v>
      </c>
      <c r="AC1346" s="7" t="n">
        <v>0</v>
      </c>
      <c r="AD1346" s="7" t="s">
        <v>838</v>
      </c>
      <c r="AE1346" s="7" t="s">
        <v>836</v>
      </c>
    </row>
    <row r="1347" customFormat="false" ht="12.8" hidden="false" customHeight="false" outlineLevel="0" collapsed="false">
      <c r="L1347" s="7" t="n">
        <v>1600</v>
      </c>
      <c r="M1347" s="7" t="s">
        <v>1431</v>
      </c>
      <c r="N1347" s="7" t="s">
        <v>832</v>
      </c>
      <c r="O1347" s="7" t="s">
        <v>833</v>
      </c>
      <c r="P1347" s="7" t="n">
        <v>450</v>
      </c>
      <c r="Q1347" s="93" t="n">
        <f aca="false">P1347/100</f>
        <v>4.5</v>
      </c>
      <c r="R1347" s="7" t="n">
        <v>31</v>
      </c>
      <c r="S1347" s="7" t="n">
        <v>0</v>
      </c>
      <c r="T1347" s="7" t="n">
        <v>0</v>
      </c>
      <c r="U1347" s="7" t="n">
        <v>0</v>
      </c>
      <c r="V1347" s="7" t="n">
        <v>0</v>
      </c>
      <c r="W1347" s="7" t="n">
        <v>0</v>
      </c>
      <c r="X1347" s="7" t="n">
        <v>1</v>
      </c>
      <c r="Y1347" s="7" t="s">
        <v>834</v>
      </c>
      <c r="Z1347" s="7" t="s">
        <v>835</v>
      </c>
      <c r="AA1347" s="7" t="s">
        <v>836</v>
      </c>
      <c r="AB1347" s="7" t="s">
        <v>837</v>
      </c>
      <c r="AC1347" s="7" t="n">
        <v>0</v>
      </c>
      <c r="AD1347" s="7" t="s">
        <v>838</v>
      </c>
      <c r="AE1347" s="7" t="s">
        <v>836</v>
      </c>
    </row>
    <row r="1348" customFormat="false" ht="12.8" hidden="false" customHeight="false" outlineLevel="0" collapsed="false">
      <c r="L1348" s="7" t="n">
        <v>1601</v>
      </c>
      <c r="M1348" s="7" t="s">
        <v>1432</v>
      </c>
      <c r="N1348" s="7" t="s">
        <v>832</v>
      </c>
      <c r="O1348" s="7" t="s">
        <v>862</v>
      </c>
      <c r="P1348" s="7" t="n">
        <v>0</v>
      </c>
      <c r="Q1348" s="93" t="n">
        <f aca="false">P1348/100</f>
        <v>0</v>
      </c>
      <c r="R1348" s="7" t="n">
        <v>31</v>
      </c>
      <c r="S1348" s="7" t="n">
        <v>0</v>
      </c>
      <c r="T1348" s="7" t="n">
        <v>0</v>
      </c>
      <c r="U1348" s="7" t="n">
        <v>0</v>
      </c>
      <c r="V1348" s="7" t="n">
        <v>0</v>
      </c>
      <c r="W1348" s="7" t="n">
        <v>0</v>
      </c>
      <c r="X1348" s="7" t="n">
        <v>1</v>
      </c>
      <c r="Y1348" s="7" t="s">
        <v>834</v>
      </c>
      <c r="Z1348" s="7" t="s">
        <v>835</v>
      </c>
      <c r="AA1348" s="7" t="s">
        <v>836</v>
      </c>
      <c r="AB1348" s="7" t="s">
        <v>837</v>
      </c>
      <c r="AC1348" s="7" t="n">
        <v>0</v>
      </c>
      <c r="AD1348" s="7" t="s">
        <v>838</v>
      </c>
      <c r="AE1348" s="7" t="s">
        <v>836</v>
      </c>
    </row>
    <row r="1349" customFormat="false" ht="12.8" hidden="false" customHeight="false" outlineLevel="0" collapsed="false">
      <c r="L1349" s="7" t="n">
        <v>1602</v>
      </c>
      <c r="M1349" s="7" t="s">
        <v>1433</v>
      </c>
      <c r="N1349" s="7" t="s">
        <v>832</v>
      </c>
      <c r="O1349" s="7" t="s">
        <v>833</v>
      </c>
      <c r="P1349" s="7" t="n">
        <v>500</v>
      </c>
      <c r="Q1349" s="93" t="n">
        <f aca="false">P1349/100</f>
        <v>5</v>
      </c>
      <c r="R1349" s="7" t="n">
        <v>31</v>
      </c>
      <c r="S1349" s="7" t="n">
        <v>0</v>
      </c>
      <c r="T1349" s="7" t="n">
        <v>0</v>
      </c>
      <c r="U1349" s="7" t="n">
        <v>0</v>
      </c>
      <c r="V1349" s="7" t="n">
        <v>0</v>
      </c>
      <c r="W1349" s="7" t="n">
        <v>0</v>
      </c>
      <c r="X1349" s="7" t="n">
        <v>1</v>
      </c>
      <c r="Y1349" s="7" t="s">
        <v>834</v>
      </c>
      <c r="Z1349" s="7" t="s">
        <v>835</v>
      </c>
      <c r="AA1349" s="7" t="s">
        <v>836</v>
      </c>
      <c r="AB1349" s="7" t="s">
        <v>837</v>
      </c>
      <c r="AC1349" s="7" t="n">
        <v>0</v>
      </c>
      <c r="AD1349" s="7" t="s">
        <v>838</v>
      </c>
      <c r="AE1349" s="7" t="s">
        <v>836</v>
      </c>
    </row>
    <row r="1350" customFormat="false" ht="12.8" hidden="false" customHeight="false" outlineLevel="0" collapsed="false">
      <c r="L1350" s="7" t="n">
        <v>1603</v>
      </c>
      <c r="M1350" s="7" t="s">
        <v>1434</v>
      </c>
      <c r="N1350" s="7" t="s">
        <v>832</v>
      </c>
      <c r="O1350" s="7" t="s">
        <v>862</v>
      </c>
      <c r="P1350" s="7" t="n">
        <v>0</v>
      </c>
      <c r="Q1350" s="93" t="n">
        <f aca="false">P1350/100</f>
        <v>0</v>
      </c>
      <c r="R1350" s="7" t="n">
        <v>31</v>
      </c>
      <c r="S1350" s="7" t="n">
        <v>0</v>
      </c>
      <c r="T1350" s="7" t="n">
        <v>0</v>
      </c>
      <c r="U1350" s="7" t="n">
        <v>0</v>
      </c>
      <c r="V1350" s="7" t="n">
        <v>0</v>
      </c>
      <c r="W1350" s="7" t="n">
        <v>0</v>
      </c>
      <c r="X1350" s="7" t="n">
        <v>1</v>
      </c>
      <c r="Y1350" s="7" t="s">
        <v>834</v>
      </c>
      <c r="Z1350" s="7" t="s">
        <v>835</v>
      </c>
      <c r="AA1350" s="7" t="s">
        <v>836</v>
      </c>
      <c r="AB1350" s="7" t="s">
        <v>837</v>
      </c>
      <c r="AC1350" s="7" t="n">
        <v>0</v>
      </c>
      <c r="AD1350" s="7" t="s">
        <v>838</v>
      </c>
      <c r="AE1350" s="7" t="s">
        <v>836</v>
      </c>
    </row>
    <row r="1351" customFormat="false" ht="12.8" hidden="false" customHeight="false" outlineLevel="0" collapsed="false">
      <c r="L1351" s="7" t="n">
        <v>1604</v>
      </c>
      <c r="M1351" s="7" t="s">
        <v>1435</v>
      </c>
      <c r="N1351" s="7" t="s">
        <v>832</v>
      </c>
      <c r="O1351" s="7" t="s">
        <v>833</v>
      </c>
      <c r="P1351" s="7" t="n">
        <v>400</v>
      </c>
      <c r="Q1351" s="93" t="n">
        <f aca="false">P1351/100</f>
        <v>4</v>
      </c>
      <c r="R1351" s="7" t="n">
        <v>31</v>
      </c>
      <c r="S1351" s="7" t="n">
        <v>0</v>
      </c>
      <c r="T1351" s="7" t="n">
        <v>0</v>
      </c>
      <c r="U1351" s="7" t="n">
        <v>0</v>
      </c>
      <c r="V1351" s="7" t="n">
        <v>0</v>
      </c>
      <c r="W1351" s="7" t="n">
        <v>0</v>
      </c>
      <c r="X1351" s="7" t="n">
        <v>1</v>
      </c>
      <c r="Y1351" s="7" t="s">
        <v>834</v>
      </c>
      <c r="Z1351" s="7" t="s">
        <v>835</v>
      </c>
      <c r="AA1351" s="7" t="s">
        <v>836</v>
      </c>
      <c r="AB1351" s="7" t="s">
        <v>837</v>
      </c>
      <c r="AC1351" s="7" t="n">
        <v>0</v>
      </c>
      <c r="AD1351" s="7" t="s">
        <v>838</v>
      </c>
      <c r="AE1351" s="7" t="s">
        <v>836</v>
      </c>
    </row>
    <row r="1352" customFormat="false" ht="12.8" hidden="false" customHeight="false" outlineLevel="0" collapsed="false">
      <c r="L1352" s="7" t="n">
        <v>1605</v>
      </c>
      <c r="M1352" s="7" t="s">
        <v>1575</v>
      </c>
      <c r="N1352" s="7" t="s">
        <v>832</v>
      </c>
      <c r="O1352" s="7" t="s">
        <v>862</v>
      </c>
      <c r="P1352" s="7" t="n">
        <v>0</v>
      </c>
      <c r="Q1352" s="93" t="n">
        <f aca="false">P1352/100</f>
        <v>0</v>
      </c>
      <c r="R1352" s="7" t="n">
        <v>31</v>
      </c>
      <c r="S1352" s="7" t="n">
        <v>0</v>
      </c>
      <c r="T1352" s="7" t="n">
        <v>0</v>
      </c>
      <c r="U1352" s="7" t="n">
        <v>0</v>
      </c>
      <c r="V1352" s="7" t="n">
        <v>0</v>
      </c>
      <c r="W1352" s="7" t="n">
        <v>0</v>
      </c>
      <c r="X1352" s="7" t="n">
        <v>1</v>
      </c>
      <c r="Y1352" s="7" t="s">
        <v>834</v>
      </c>
      <c r="Z1352" s="7" t="s">
        <v>835</v>
      </c>
      <c r="AA1352" s="7" t="s">
        <v>836</v>
      </c>
      <c r="AB1352" s="7" t="s">
        <v>837</v>
      </c>
      <c r="AC1352" s="7" t="n">
        <v>0</v>
      </c>
      <c r="AD1352" s="7" t="s">
        <v>838</v>
      </c>
      <c r="AE1352" s="7" t="s">
        <v>836</v>
      </c>
    </row>
    <row r="1353" customFormat="false" ht="12.8" hidden="false" customHeight="false" outlineLevel="0" collapsed="false">
      <c r="L1353" s="7" t="n">
        <v>1606</v>
      </c>
      <c r="M1353" s="7" t="s">
        <v>1437</v>
      </c>
      <c r="N1353" s="7" t="s">
        <v>832</v>
      </c>
      <c r="O1353" s="7" t="s">
        <v>833</v>
      </c>
      <c r="P1353" s="7" t="n">
        <v>500</v>
      </c>
      <c r="Q1353" s="93" t="n">
        <f aca="false">P1353/100</f>
        <v>5</v>
      </c>
      <c r="R1353" s="7" t="n">
        <v>31</v>
      </c>
      <c r="S1353" s="7" t="n">
        <v>0</v>
      </c>
      <c r="T1353" s="7" t="n">
        <v>0</v>
      </c>
      <c r="U1353" s="7" t="n">
        <v>0</v>
      </c>
      <c r="V1353" s="7" t="n">
        <v>0</v>
      </c>
      <c r="W1353" s="7" t="n">
        <v>0</v>
      </c>
      <c r="X1353" s="7" t="n">
        <v>1</v>
      </c>
      <c r="Y1353" s="7" t="s">
        <v>834</v>
      </c>
      <c r="Z1353" s="7" t="s">
        <v>835</v>
      </c>
      <c r="AA1353" s="7" t="s">
        <v>836</v>
      </c>
      <c r="AB1353" s="7" t="s">
        <v>837</v>
      </c>
      <c r="AC1353" s="7" t="n">
        <v>0</v>
      </c>
      <c r="AD1353" s="7" t="s">
        <v>838</v>
      </c>
      <c r="AE1353" s="7" t="s">
        <v>836</v>
      </c>
    </row>
    <row r="1354" customFormat="false" ht="12.8" hidden="false" customHeight="false" outlineLevel="0" collapsed="false">
      <c r="L1354" s="7" t="n">
        <v>1607</v>
      </c>
      <c r="M1354" s="7" t="s">
        <v>1438</v>
      </c>
      <c r="N1354" s="7" t="s">
        <v>832</v>
      </c>
      <c r="O1354" s="7" t="s">
        <v>833</v>
      </c>
      <c r="P1354" s="7" t="n">
        <v>850</v>
      </c>
      <c r="Q1354" s="93" t="n">
        <f aca="false">P1354/100</f>
        <v>8.5</v>
      </c>
      <c r="R1354" s="7" t="n">
        <v>34</v>
      </c>
      <c r="S1354" s="7" t="n">
        <v>0</v>
      </c>
      <c r="T1354" s="7" t="n">
        <v>0</v>
      </c>
      <c r="U1354" s="7" t="n">
        <v>0</v>
      </c>
      <c r="V1354" s="7" t="n">
        <v>0</v>
      </c>
      <c r="W1354" s="7" t="n">
        <v>0</v>
      </c>
      <c r="X1354" s="7" t="n">
        <v>1</v>
      </c>
      <c r="Y1354" s="7" t="s">
        <v>834</v>
      </c>
      <c r="Z1354" s="7" t="s">
        <v>835</v>
      </c>
      <c r="AA1354" s="7" t="s">
        <v>836</v>
      </c>
      <c r="AB1354" s="7" t="s">
        <v>837</v>
      </c>
      <c r="AC1354" s="7" t="n">
        <v>0</v>
      </c>
      <c r="AD1354" s="7" t="s">
        <v>838</v>
      </c>
      <c r="AE1354" s="7" t="s">
        <v>836</v>
      </c>
    </row>
    <row r="1355" customFormat="false" ht="12.8" hidden="false" customHeight="false" outlineLevel="0" collapsed="false">
      <c r="L1355" s="7" t="n">
        <v>1608</v>
      </c>
      <c r="M1355" s="7" t="s">
        <v>1439</v>
      </c>
      <c r="N1355" s="7" t="s">
        <v>832</v>
      </c>
      <c r="O1355" s="7" t="s">
        <v>833</v>
      </c>
      <c r="P1355" s="7" t="n">
        <v>350</v>
      </c>
      <c r="Q1355" s="93" t="n">
        <f aca="false">P1355/100</f>
        <v>3.5</v>
      </c>
      <c r="R1355" s="7" t="n">
        <v>32</v>
      </c>
      <c r="S1355" s="7" t="n">
        <v>0</v>
      </c>
      <c r="T1355" s="7" t="n">
        <v>0</v>
      </c>
      <c r="U1355" s="7" t="n">
        <v>0</v>
      </c>
      <c r="V1355" s="7" t="n">
        <v>0</v>
      </c>
      <c r="W1355" s="7" t="n">
        <v>0</v>
      </c>
      <c r="X1355" s="7" t="n">
        <v>1</v>
      </c>
      <c r="Y1355" s="7" t="s">
        <v>834</v>
      </c>
      <c r="Z1355" s="7" t="s">
        <v>835</v>
      </c>
      <c r="AA1355" s="7" t="s">
        <v>836</v>
      </c>
      <c r="AB1355" s="7" t="s">
        <v>837</v>
      </c>
      <c r="AC1355" s="7" t="n">
        <v>0</v>
      </c>
      <c r="AD1355" s="7" t="s">
        <v>838</v>
      </c>
      <c r="AE1355" s="7" t="s">
        <v>836</v>
      </c>
    </row>
    <row r="1356" customFormat="false" ht="12.8" hidden="false" customHeight="false" outlineLevel="0" collapsed="false">
      <c r="L1356" s="7" t="n">
        <v>1609</v>
      </c>
      <c r="M1356" s="7" t="s">
        <v>1440</v>
      </c>
      <c r="N1356" s="7" t="s">
        <v>832</v>
      </c>
      <c r="O1356" s="7" t="s">
        <v>833</v>
      </c>
      <c r="P1356" s="7" t="n">
        <v>1080</v>
      </c>
      <c r="Q1356" s="93" t="n">
        <f aca="false">P1356/100</f>
        <v>10.8</v>
      </c>
      <c r="R1356" s="7" t="n">
        <v>32</v>
      </c>
      <c r="S1356" s="7" t="n">
        <v>0</v>
      </c>
      <c r="T1356" s="7" t="n">
        <v>0</v>
      </c>
      <c r="U1356" s="7" t="n">
        <v>0</v>
      </c>
      <c r="V1356" s="7" t="n">
        <v>0</v>
      </c>
      <c r="W1356" s="7" t="n">
        <v>0</v>
      </c>
      <c r="X1356" s="7" t="n">
        <v>1</v>
      </c>
      <c r="Y1356" s="7" t="s">
        <v>834</v>
      </c>
      <c r="Z1356" s="7" t="s">
        <v>835</v>
      </c>
      <c r="AA1356" s="7" t="s">
        <v>836</v>
      </c>
      <c r="AB1356" s="7" t="s">
        <v>837</v>
      </c>
      <c r="AC1356" s="7" t="n">
        <v>0</v>
      </c>
      <c r="AD1356" s="7" t="s">
        <v>838</v>
      </c>
      <c r="AE1356" s="7" t="s">
        <v>836</v>
      </c>
    </row>
    <row r="1357" customFormat="false" ht="12.8" hidden="false" customHeight="false" outlineLevel="0" collapsed="false">
      <c r="L1357" s="7" t="n">
        <v>1610</v>
      </c>
      <c r="M1357" s="7" t="s">
        <v>1441</v>
      </c>
      <c r="N1357" s="7" t="s">
        <v>832</v>
      </c>
      <c r="O1357" s="7" t="s">
        <v>833</v>
      </c>
      <c r="P1357" s="7" t="n">
        <v>310</v>
      </c>
      <c r="Q1357" s="93" t="n">
        <f aca="false">P1357/100</f>
        <v>3.1</v>
      </c>
      <c r="R1357" s="7" t="n">
        <v>32</v>
      </c>
      <c r="S1357" s="7" t="n">
        <v>0</v>
      </c>
      <c r="T1357" s="7" t="n">
        <v>0</v>
      </c>
      <c r="U1357" s="7" t="n">
        <v>0</v>
      </c>
      <c r="V1357" s="7" t="n">
        <v>0</v>
      </c>
      <c r="W1357" s="7" t="n">
        <v>0</v>
      </c>
      <c r="X1357" s="7" t="n">
        <v>1</v>
      </c>
      <c r="Y1357" s="7" t="s">
        <v>834</v>
      </c>
      <c r="Z1357" s="7" t="s">
        <v>835</v>
      </c>
      <c r="AA1357" s="7" t="s">
        <v>836</v>
      </c>
      <c r="AB1357" s="7" t="s">
        <v>837</v>
      </c>
      <c r="AC1357" s="7" t="n">
        <v>0</v>
      </c>
      <c r="AD1357" s="7" t="s">
        <v>838</v>
      </c>
      <c r="AE1357" s="7" t="s">
        <v>836</v>
      </c>
    </row>
    <row r="1358" customFormat="false" ht="12.8" hidden="false" customHeight="false" outlineLevel="0" collapsed="false">
      <c r="L1358" s="7" t="n">
        <v>1611</v>
      </c>
      <c r="M1358" s="7" t="s">
        <v>1442</v>
      </c>
      <c r="N1358" s="7" t="s">
        <v>832</v>
      </c>
      <c r="O1358" s="7" t="s">
        <v>833</v>
      </c>
      <c r="P1358" s="7" t="n">
        <v>320</v>
      </c>
      <c r="Q1358" s="93" t="n">
        <f aca="false">P1358/100</f>
        <v>3.2</v>
      </c>
      <c r="R1358" s="7" t="n">
        <v>32</v>
      </c>
      <c r="S1358" s="7" t="n">
        <v>0</v>
      </c>
      <c r="T1358" s="7" t="n">
        <v>0</v>
      </c>
      <c r="U1358" s="7" t="n">
        <v>0</v>
      </c>
      <c r="V1358" s="7" t="n">
        <v>0</v>
      </c>
      <c r="W1358" s="7" t="n">
        <v>0</v>
      </c>
      <c r="X1358" s="7" t="n">
        <v>1</v>
      </c>
      <c r="Y1358" s="7" t="s">
        <v>834</v>
      </c>
      <c r="Z1358" s="7" t="s">
        <v>835</v>
      </c>
      <c r="AA1358" s="7" t="s">
        <v>836</v>
      </c>
      <c r="AB1358" s="7" t="s">
        <v>837</v>
      </c>
      <c r="AC1358" s="7" t="n">
        <v>0</v>
      </c>
      <c r="AD1358" s="7" t="s">
        <v>838</v>
      </c>
      <c r="AE1358" s="7" t="s">
        <v>836</v>
      </c>
    </row>
    <row r="1359" customFormat="false" ht="12.8" hidden="false" customHeight="false" outlineLevel="0" collapsed="false">
      <c r="L1359" s="7" t="n">
        <v>1612</v>
      </c>
      <c r="M1359" s="7" t="s">
        <v>1443</v>
      </c>
      <c r="N1359" s="7" t="s">
        <v>832</v>
      </c>
      <c r="O1359" s="7" t="s">
        <v>833</v>
      </c>
      <c r="P1359" s="7" t="n">
        <v>600</v>
      </c>
      <c r="Q1359" s="93" t="n">
        <f aca="false">P1359/100</f>
        <v>6</v>
      </c>
      <c r="R1359" s="7" t="n">
        <v>32</v>
      </c>
      <c r="S1359" s="7" t="n">
        <v>0</v>
      </c>
      <c r="T1359" s="7" t="n">
        <v>0</v>
      </c>
      <c r="U1359" s="7" t="n">
        <v>0</v>
      </c>
      <c r="V1359" s="7" t="n">
        <v>0</v>
      </c>
      <c r="W1359" s="7" t="n">
        <v>0</v>
      </c>
      <c r="X1359" s="7" t="n">
        <v>1</v>
      </c>
      <c r="Y1359" s="7" t="s">
        <v>834</v>
      </c>
      <c r="Z1359" s="7" t="s">
        <v>835</v>
      </c>
      <c r="AA1359" s="7" t="s">
        <v>836</v>
      </c>
      <c r="AB1359" s="7" t="s">
        <v>837</v>
      </c>
      <c r="AC1359" s="7" t="n">
        <v>0</v>
      </c>
      <c r="AD1359" s="7" t="s">
        <v>838</v>
      </c>
      <c r="AE1359" s="7" t="s">
        <v>836</v>
      </c>
    </row>
    <row r="1360" customFormat="false" ht="12.8" hidden="false" customHeight="false" outlineLevel="0" collapsed="false">
      <c r="L1360" s="7" t="n">
        <v>1613</v>
      </c>
      <c r="M1360" s="7" t="s">
        <v>1444</v>
      </c>
      <c r="N1360" s="7" t="s">
        <v>832</v>
      </c>
      <c r="O1360" s="7" t="s">
        <v>833</v>
      </c>
      <c r="P1360" s="7" t="n">
        <v>350</v>
      </c>
      <c r="Q1360" s="93" t="n">
        <f aca="false">P1360/100</f>
        <v>3.5</v>
      </c>
      <c r="R1360" s="7" t="n">
        <v>32</v>
      </c>
      <c r="S1360" s="7" t="n">
        <v>0</v>
      </c>
      <c r="T1360" s="7" t="n">
        <v>0</v>
      </c>
      <c r="U1360" s="7" t="n">
        <v>0</v>
      </c>
      <c r="V1360" s="7" t="n">
        <v>0</v>
      </c>
      <c r="W1360" s="7" t="n">
        <v>0</v>
      </c>
      <c r="X1360" s="7" t="n">
        <v>1</v>
      </c>
      <c r="Y1360" s="7" t="s">
        <v>834</v>
      </c>
      <c r="Z1360" s="7" t="s">
        <v>835</v>
      </c>
      <c r="AA1360" s="7" t="s">
        <v>836</v>
      </c>
      <c r="AB1360" s="7" t="s">
        <v>837</v>
      </c>
      <c r="AC1360" s="7" t="n">
        <v>0</v>
      </c>
      <c r="AD1360" s="7" t="s">
        <v>838</v>
      </c>
      <c r="AE1360" s="7" t="s">
        <v>836</v>
      </c>
    </row>
    <row r="1361" customFormat="false" ht="12.8" hidden="false" customHeight="false" outlineLevel="0" collapsed="false">
      <c r="L1361" s="7" t="n">
        <v>1614</v>
      </c>
      <c r="M1361" s="7" t="s">
        <v>1445</v>
      </c>
      <c r="N1361" s="7" t="s">
        <v>832</v>
      </c>
      <c r="O1361" s="7" t="s">
        <v>833</v>
      </c>
      <c r="P1361" s="7" t="n">
        <v>480</v>
      </c>
      <c r="Q1361" s="93" t="n">
        <f aca="false">P1361/100</f>
        <v>4.8</v>
      </c>
      <c r="R1361" s="7" t="n">
        <v>32</v>
      </c>
      <c r="S1361" s="7" t="n">
        <v>0</v>
      </c>
      <c r="T1361" s="7" t="n">
        <v>0</v>
      </c>
      <c r="U1361" s="7" t="n">
        <v>0</v>
      </c>
      <c r="V1361" s="7" t="n">
        <v>0</v>
      </c>
      <c r="W1361" s="7" t="n">
        <v>0</v>
      </c>
      <c r="X1361" s="7" t="n">
        <v>1</v>
      </c>
      <c r="Y1361" s="7" t="s">
        <v>834</v>
      </c>
      <c r="Z1361" s="7" t="s">
        <v>835</v>
      </c>
      <c r="AA1361" s="7" t="s">
        <v>836</v>
      </c>
      <c r="AB1361" s="7" t="s">
        <v>837</v>
      </c>
      <c r="AC1361" s="7" t="n">
        <v>0</v>
      </c>
      <c r="AD1361" s="7" t="s">
        <v>838</v>
      </c>
      <c r="AE1361" s="7" t="s">
        <v>836</v>
      </c>
    </row>
    <row r="1362" customFormat="false" ht="12.8" hidden="false" customHeight="false" outlineLevel="0" collapsed="false">
      <c r="L1362" s="7" t="n">
        <v>1615</v>
      </c>
      <c r="M1362" s="7" t="s">
        <v>1446</v>
      </c>
      <c r="N1362" s="7" t="s">
        <v>832</v>
      </c>
      <c r="O1362" s="7" t="s">
        <v>833</v>
      </c>
      <c r="P1362" s="7" t="n">
        <v>480</v>
      </c>
      <c r="Q1362" s="93" t="n">
        <f aca="false">P1362/100</f>
        <v>4.8</v>
      </c>
      <c r="R1362" s="7" t="n">
        <v>32</v>
      </c>
      <c r="S1362" s="7" t="n">
        <v>0</v>
      </c>
      <c r="T1362" s="7" t="n">
        <v>0</v>
      </c>
      <c r="U1362" s="7" t="n">
        <v>0</v>
      </c>
      <c r="V1362" s="7" t="n">
        <v>0</v>
      </c>
      <c r="W1362" s="7" t="n">
        <v>0</v>
      </c>
      <c r="X1362" s="7" t="n">
        <v>1</v>
      </c>
      <c r="Y1362" s="7" t="s">
        <v>834</v>
      </c>
      <c r="Z1362" s="7" t="s">
        <v>835</v>
      </c>
      <c r="AA1362" s="7" t="s">
        <v>836</v>
      </c>
      <c r="AB1362" s="7" t="s">
        <v>837</v>
      </c>
      <c r="AC1362" s="7" t="n">
        <v>0</v>
      </c>
      <c r="AD1362" s="7" t="s">
        <v>838</v>
      </c>
      <c r="AE1362" s="7" t="s">
        <v>836</v>
      </c>
    </row>
    <row r="1363" customFormat="false" ht="12.8" hidden="false" customHeight="false" outlineLevel="0" collapsed="false">
      <c r="L1363" s="7" t="n">
        <v>1616</v>
      </c>
      <c r="M1363" s="7" t="s">
        <v>1447</v>
      </c>
      <c r="N1363" s="7" t="s">
        <v>832</v>
      </c>
      <c r="O1363" s="7" t="s">
        <v>833</v>
      </c>
      <c r="P1363" s="7" t="n">
        <v>480</v>
      </c>
      <c r="Q1363" s="93" t="n">
        <f aca="false">P1363/100</f>
        <v>4.8</v>
      </c>
      <c r="R1363" s="7" t="n">
        <v>32</v>
      </c>
      <c r="S1363" s="7" t="n">
        <v>0</v>
      </c>
      <c r="T1363" s="7" t="n">
        <v>0</v>
      </c>
      <c r="U1363" s="7" t="n">
        <v>0</v>
      </c>
      <c r="V1363" s="7" t="n">
        <v>0</v>
      </c>
      <c r="W1363" s="7" t="n">
        <v>0</v>
      </c>
      <c r="X1363" s="7" t="n">
        <v>1</v>
      </c>
      <c r="Y1363" s="7" t="s">
        <v>834</v>
      </c>
      <c r="Z1363" s="7" t="s">
        <v>835</v>
      </c>
      <c r="AA1363" s="7" t="s">
        <v>836</v>
      </c>
      <c r="AB1363" s="7" t="s">
        <v>837</v>
      </c>
      <c r="AC1363" s="7" t="n">
        <v>0</v>
      </c>
      <c r="AD1363" s="7" t="s">
        <v>838</v>
      </c>
      <c r="AE1363" s="7" t="s">
        <v>836</v>
      </c>
    </row>
    <row r="1364" customFormat="false" ht="12.8" hidden="false" customHeight="false" outlineLevel="0" collapsed="false">
      <c r="L1364" s="7" t="n">
        <v>1617</v>
      </c>
      <c r="M1364" s="7" t="s">
        <v>1448</v>
      </c>
      <c r="N1364" s="7" t="s">
        <v>832</v>
      </c>
      <c r="O1364" s="7" t="s">
        <v>833</v>
      </c>
      <c r="P1364" s="7" t="n">
        <v>270</v>
      </c>
      <c r="Q1364" s="93" t="n">
        <f aca="false">P1364/100</f>
        <v>2.7</v>
      </c>
      <c r="R1364" s="7" t="n">
        <v>32</v>
      </c>
      <c r="S1364" s="7" t="n">
        <v>0</v>
      </c>
      <c r="T1364" s="7" t="n">
        <v>0</v>
      </c>
      <c r="U1364" s="7" t="n">
        <v>0</v>
      </c>
      <c r="V1364" s="7" t="n">
        <v>0</v>
      </c>
      <c r="W1364" s="7" t="n">
        <v>0</v>
      </c>
      <c r="X1364" s="7" t="n">
        <v>1</v>
      </c>
      <c r="Y1364" s="7" t="s">
        <v>834</v>
      </c>
      <c r="Z1364" s="7" t="s">
        <v>835</v>
      </c>
      <c r="AA1364" s="7" t="s">
        <v>836</v>
      </c>
      <c r="AB1364" s="7" t="s">
        <v>837</v>
      </c>
      <c r="AC1364" s="7" t="n">
        <v>0</v>
      </c>
      <c r="AD1364" s="7" t="s">
        <v>838</v>
      </c>
      <c r="AE1364" s="7" t="s">
        <v>836</v>
      </c>
    </row>
    <row r="1365" customFormat="false" ht="12.8" hidden="false" customHeight="false" outlineLevel="0" collapsed="false">
      <c r="L1365" s="7" t="n">
        <v>1632</v>
      </c>
      <c r="M1365" s="7" t="s">
        <v>1449</v>
      </c>
      <c r="N1365" s="7" t="s">
        <v>832</v>
      </c>
      <c r="O1365" s="7" t="s">
        <v>833</v>
      </c>
      <c r="P1365" s="7" t="n">
        <v>500</v>
      </c>
      <c r="Q1365" s="93" t="n">
        <f aca="false">P1365/100</f>
        <v>5</v>
      </c>
      <c r="R1365" s="7" t="n">
        <v>32</v>
      </c>
      <c r="S1365" s="7" t="n">
        <v>0</v>
      </c>
      <c r="T1365" s="7" t="n">
        <v>0</v>
      </c>
      <c r="U1365" s="7" t="n">
        <v>0</v>
      </c>
      <c r="V1365" s="7" t="n">
        <v>0</v>
      </c>
      <c r="W1365" s="7" t="n">
        <v>0</v>
      </c>
      <c r="X1365" s="7" t="n">
        <v>1</v>
      </c>
      <c r="Y1365" s="7" t="s">
        <v>834</v>
      </c>
      <c r="Z1365" s="7" t="s">
        <v>835</v>
      </c>
      <c r="AA1365" s="7" t="s">
        <v>836</v>
      </c>
      <c r="AB1365" s="7" t="s">
        <v>837</v>
      </c>
      <c r="AC1365" s="7" t="n">
        <v>0</v>
      </c>
      <c r="AD1365" s="7" t="s">
        <v>838</v>
      </c>
      <c r="AE1365" s="7" t="s">
        <v>836</v>
      </c>
    </row>
    <row r="1366" customFormat="false" ht="12.8" hidden="false" customHeight="false" outlineLevel="0" collapsed="false">
      <c r="L1366" s="7" t="n">
        <v>1619</v>
      </c>
      <c r="M1366" s="7" t="s">
        <v>1450</v>
      </c>
      <c r="N1366" s="7" t="s">
        <v>832</v>
      </c>
      <c r="O1366" s="7" t="s">
        <v>833</v>
      </c>
      <c r="P1366" s="7" t="n">
        <v>350</v>
      </c>
      <c r="Q1366" s="93" t="n">
        <f aca="false">P1366/100</f>
        <v>3.5</v>
      </c>
      <c r="R1366" s="7" t="n">
        <v>32</v>
      </c>
      <c r="S1366" s="7" t="n">
        <v>0</v>
      </c>
      <c r="T1366" s="7" t="n">
        <v>0</v>
      </c>
      <c r="U1366" s="7" t="n">
        <v>0</v>
      </c>
      <c r="V1366" s="7" t="n">
        <v>0</v>
      </c>
      <c r="W1366" s="7" t="n">
        <v>0</v>
      </c>
      <c r="X1366" s="7" t="n">
        <v>1</v>
      </c>
      <c r="Y1366" s="7" t="s">
        <v>834</v>
      </c>
      <c r="Z1366" s="7" t="s">
        <v>835</v>
      </c>
      <c r="AA1366" s="7" t="s">
        <v>836</v>
      </c>
      <c r="AB1366" s="7" t="s">
        <v>837</v>
      </c>
      <c r="AC1366" s="7" t="n">
        <v>0</v>
      </c>
      <c r="AD1366" s="7" t="s">
        <v>838</v>
      </c>
      <c r="AE1366" s="7" t="s">
        <v>836</v>
      </c>
    </row>
    <row r="1367" customFormat="false" ht="12.8" hidden="false" customHeight="false" outlineLevel="0" collapsed="false">
      <c r="L1367" s="7" t="n">
        <v>1620</v>
      </c>
      <c r="M1367" s="7" t="s">
        <v>1451</v>
      </c>
      <c r="N1367" s="7" t="s">
        <v>832</v>
      </c>
      <c r="O1367" s="7" t="s">
        <v>833</v>
      </c>
      <c r="P1367" s="7" t="n">
        <v>390</v>
      </c>
      <c r="Q1367" s="93" t="n">
        <f aca="false">P1367/100</f>
        <v>3.9</v>
      </c>
      <c r="R1367" s="7" t="n">
        <v>32</v>
      </c>
      <c r="S1367" s="7" t="n">
        <v>0</v>
      </c>
      <c r="T1367" s="7" t="n">
        <v>0</v>
      </c>
      <c r="U1367" s="7" t="n">
        <v>0</v>
      </c>
      <c r="V1367" s="7" t="n">
        <v>0</v>
      </c>
      <c r="W1367" s="7" t="n">
        <v>0</v>
      </c>
      <c r="X1367" s="7" t="n">
        <v>1</v>
      </c>
      <c r="Y1367" s="7" t="s">
        <v>834</v>
      </c>
      <c r="Z1367" s="7" t="s">
        <v>835</v>
      </c>
      <c r="AA1367" s="7" t="s">
        <v>836</v>
      </c>
      <c r="AB1367" s="7" t="s">
        <v>837</v>
      </c>
      <c r="AC1367" s="7" t="n">
        <v>0</v>
      </c>
      <c r="AD1367" s="7" t="s">
        <v>838</v>
      </c>
      <c r="AE1367" s="7" t="s">
        <v>836</v>
      </c>
    </row>
    <row r="1368" customFormat="false" ht="12.8" hidden="false" customHeight="false" outlineLevel="0" collapsed="false">
      <c r="L1368" s="7" t="n">
        <v>1621</v>
      </c>
      <c r="M1368" s="7" t="s">
        <v>1452</v>
      </c>
      <c r="N1368" s="7" t="s">
        <v>832</v>
      </c>
      <c r="O1368" s="7" t="s">
        <v>833</v>
      </c>
      <c r="P1368" s="7" t="n">
        <v>540</v>
      </c>
      <c r="Q1368" s="93" t="n">
        <f aca="false">P1368/100</f>
        <v>5.4</v>
      </c>
      <c r="R1368" s="7" t="n">
        <v>35</v>
      </c>
      <c r="S1368" s="7" t="n">
        <v>0</v>
      </c>
      <c r="T1368" s="7" t="n">
        <v>0</v>
      </c>
      <c r="U1368" s="7" t="n">
        <v>0</v>
      </c>
      <c r="V1368" s="7" t="n">
        <v>0</v>
      </c>
      <c r="W1368" s="7" t="n">
        <v>0</v>
      </c>
      <c r="X1368" s="7" t="n">
        <v>1</v>
      </c>
      <c r="Y1368" s="7" t="s">
        <v>834</v>
      </c>
      <c r="Z1368" s="7" t="s">
        <v>835</v>
      </c>
      <c r="AA1368" s="7" t="s">
        <v>836</v>
      </c>
      <c r="AB1368" s="7" t="s">
        <v>837</v>
      </c>
      <c r="AC1368" s="7" t="n">
        <v>0</v>
      </c>
      <c r="AD1368" s="7" t="s">
        <v>838</v>
      </c>
      <c r="AE1368" s="7" t="s">
        <v>836</v>
      </c>
    </row>
    <row r="1369" customFormat="false" ht="12.8" hidden="false" customHeight="false" outlineLevel="0" collapsed="false">
      <c r="L1369" s="7" t="n">
        <v>1622</v>
      </c>
      <c r="M1369" s="7" t="s">
        <v>1453</v>
      </c>
      <c r="N1369" s="7" t="s">
        <v>832</v>
      </c>
      <c r="O1369" s="7" t="s">
        <v>833</v>
      </c>
      <c r="P1369" s="7" t="n">
        <v>380</v>
      </c>
      <c r="Q1369" s="93" t="n">
        <f aca="false">P1369/100</f>
        <v>3.8</v>
      </c>
      <c r="R1369" s="7" t="n">
        <v>33</v>
      </c>
      <c r="S1369" s="7" t="n">
        <v>0</v>
      </c>
      <c r="T1369" s="7" t="n">
        <v>0</v>
      </c>
      <c r="U1369" s="7" t="n">
        <v>0</v>
      </c>
      <c r="V1369" s="7" t="n">
        <v>0</v>
      </c>
      <c r="W1369" s="7" t="n">
        <v>0</v>
      </c>
      <c r="X1369" s="7" t="n">
        <v>1</v>
      </c>
      <c r="Y1369" s="7" t="s">
        <v>834</v>
      </c>
      <c r="Z1369" s="7" t="s">
        <v>835</v>
      </c>
      <c r="AA1369" s="7" t="s">
        <v>836</v>
      </c>
      <c r="AB1369" s="7" t="s">
        <v>837</v>
      </c>
      <c r="AC1369" s="7" t="n">
        <v>0</v>
      </c>
      <c r="AD1369" s="7" t="s">
        <v>838</v>
      </c>
      <c r="AE1369" s="7" t="s">
        <v>836</v>
      </c>
    </row>
    <row r="1370" customFormat="false" ht="12.8" hidden="false" customHeight="false" outlineLevel="0" collapsed="false">
      <c r="L1370" s="7" t="n">
        <v>1623</v>
      </c>
      <c r="M1370" s="7" t="s">
        <v>1454</v>
      </c>
      <c r="N1370" s="7" t="s">
        <v>832</v>
      </c>
      <c r="O1370" s="7" t="s">
        <v>833</v>
      </c>
      <c r="P1370" s="7" t="n">
        <v>850</v>
      </c>
      <c r="Q1370" s="93" t="n">
        <f aca="false">P1370/100</f>
        <v>8.5</v>
      </c>
      <c r="R1370" s="7" t="n">
        <v>33</v>
      </c>
      <c r="S1370" s="7" t="n">
        <v>0</v>
      </c>
      <c r="T1370" s="7" t="n">
        <v>0</v>
      </c>
      <c r="U1370" s="7" t="n">
        <v>0</v>
      </c>
      <c r="V1370" s="7" t="n">
        <v>0</v>
      </c>
      <c r="W1370" s="7" t="n">
        <v>0</v>
      </c>
      <c r="X1370" s="7" t="n">
        <v>1</v>
      </c>
      <c r="Y1370" s="7" t="s">
        <v>834</v>
      </c>
      <c r="Z1370" s="7" t="s">
        <v>835</v>
      </c>
      <c r="AA1370" s="7" t="s">
        <v>836</v>
      </c>
      <c r="AB1370" s="7" t="s">
        <v>837</v>
      </c>
      <c r="AC1370" s="7" t="n">
        <v>0</v>
      </c>
      <c r="AD1370" s="7" t="s">
        <v>838</v>
      </c>
      <c r="AE1370" s="7" t="s">
        <v>836</v>
      </c>
    </row>
    <row r="1371" customFormat="false" ht="12.8" hidden="false" customHeight="false" outlineLevel="0" collapsed="false">
      <c r="L1371" s="7" t="n">
        <v>1624</v>
      </c>
      <c r="M1371" s="7" t="s">
        <v>1455</v>
      </c>
      <c r="N1371" s="7" t="s">
        <v>832</v>
      </c>
      <c r="O1371" s="7" t="s">
        <v>833</v>
      </c>
      <c r="P1371" s="7" t="n">
        <v>400</v>
      </c>
      <c r="Q1371" s="93" t="n">
        <f aca="false">P1371/100</f>
        <v>4</v>
      </c>
      <c r="R1371" s="7" t="n">
        <v>33</v>
      </c>
      <c r="S1371" s="7" t="n">
        <v>0</v>
      </c>
      <c r="T1371" s="7" t="n">
        <v>0</v>
      </c>
      <c r="U1371" s="7" t="n">
        <v>0</v>
      </c>
      <c r="V1371" s="7" t="n">
        <v>0</v>
      </c>
      <c r="W1371" s="7" t="n">
        <v>0</v>
      </c>
      <c r="X1371" s="7" t="n">
        <v>1</v>
      </c>
      <c r="Y1371" s="7" t="s">
        <v>834</v>
      </c>
      <c r="Z1371" s="7" t="s">
        <v>835</v>
      </c>
      <c r="AA1371" s="7" t="s">
        <v>836</v>
      </c>
      <c r="AB1371" s="7" t="s">
        <v>837</v>
      </c>
      <c r="AC1371" s="7" t="n">
        <v>0</v>
      </c>
      <c r="AD1371" s="7" t="s">
        <v>838</v>
      </c>
      <c r="AE1371" s="7" t="s">
        <v>836</v>
      </c>
    </row>
    <row r="1372" customFormat="false" ht="12.8" hidden="false" customHeight="false" outlineLevel="0" collapsed="false">
      <c r="L1372" s="7" t="n">
        <v>1625</v>
      </c>
      <c r="M1372" s="7" t="s">
        <v>1456</v>
      </c>
      <c r="N1372" s="7" t="s">
        <v>832</v>
      </c>
      <c r="O1372" s="7" t="s">
        <v>833</v>
      </c>
      <c r="P1372" s="7" t="n">
        <v>300</v>
      </c>
      <c r="Q1372" s="93" t="n">
        <f aca="false">P1372/100</f>
        <v>3</v>
      </c>
      <c r="R1372" s="7" t="n">
        <v>33</v>
      </c>
      <c r="S1372" s="7" t="n">
        <v>0</v>
      </c>
      <c r="T1372" s="7" t="n">
        <v>0</v>
      </c>
      <c r="U1372" s="7" t="n">
        <v>0</v>
      </c>
      <c r="V1372" s="7" t="n">
        <v>0</v>
      </c>
      <c r="W1372" s="7" t="n">
        <v>0</v>
      </c>
      <c r="X1372" s="7" t="n">
        <v>1</v>
      </c>
      <c r="Y1372" s="7" t="s">
        <v>834</v>
      </c>
      <c r="Z1372" s="7" t="s">
        <v>835</v>
      </c>
      <c r="AA1372" s="7" t="s">
        <v>836</v>
      </c>
      <c r="AB1372" s="7" t="s">
        <v>837</v>
      </c>
      <c r="AC1372" s="7" t="n">
        <v>0</v>
      </c>
      <c r="AD1372" s="7" t="s">
        <v>838</v>
      </c>
      <c r="AE1372" s="7" t="s">
        <v>836</v>
      </c>
    </row>
    <row r="1373" customFormat="false" ht="12.8" hidden="false" customHeight="false" outlineLevel="0" collapsed="false">
      <c r="L1373" s="7" t="n">
        <v>1626</v>
      </c>
      <c r="M1373" s="7" t="s">
        <v>1457</v>
      </c>
      <c r="N1373" s="7" t="s">
        <v>832</v>
      </c>
      <c r="O1373" s="7" t="s">
        <v>833</v>
      </c>
      <c r="P1373" s="7" t="n">
        <v>350</v>
      </c>
      <c r="Q1373" s="93" t="n">
        <f aca="false">P1373/100</f>
        <v>3.5</v>
      </c>
      <c r="R1373" s="7" t="n">
        <v>36</v>
      </c>
      <c r="S1373" s="7" t="n">
        <v>0</v>
      </c>
      <c r="T1373" s="7" t="n">
        <v>0</v>
      </c>
      <c r="U1373" s="7" t="n">
        <v>0</v>
      </c>
      <c r="V1373" s="7" t="n">
        <v>0</v>
      </c>
      <c r="W1373" s="7" t="n">
        <v>0</v>
      </c>
      <c r="X1373" s="7" t="n">
        <v>1</v>
      </c>
      <c r="Y1373" s="7" t="s">
        <v>834</v>
      </c>
      <c r="Z1373" s="7" t="s">
        <v>835</v>
      </c>
      <c r="AA1373" s="7" t="s">
        <v>836</v>
      </c>
      <c r="AB1373" s="7" t="s">
        <v>837</v>
      </c>
      <c r="AC1373" s="7" t="n">
        <v>0</v>
      </c>
      <c r="AD1373" s="7" t="s">
        <v>838</v>
      </c>
      <c r="AE1373" s="7" t="s">
        <v>836</v>
      </c>
    </row>
    <row r="1374" customFormat="false" ht="12.8" hidden="false" customHeight="false" outlineLevel="0" collapsed="false">
      <c r="L1374" s="7" t="n">
        <v>1627</v>
      </c>
      <c r="M1374" s="7" t="s">
        <v>1458</v>
      </c>
      <c r="N1374" s="7" t="s">
        <v>832</v>
      </c>
      <c r="O1374" s="7" t="s">
        <v>833</v>
      </c>
      <c r="P1374" s="7" t="n">
        <v>460</v>
      </c>
      <c r="Q1374" s="93" t="n">
        <f aca="false">P1374/100</f>
        <v>4.6</v>
      </c>
      <c r="R1374" s="7" t="n">
        <v>30</v>
      </c>
      <c r="S1374" s="7" t="n">
        <v>0</v>
      </c>
      <c r="T1374" s="7" t="n">
        <v>0</v>
      </c>
      <c r="U1374" s="7" t="n">
        <v>0</v>
      </c>
      <c r="V1374" s="7" t="n">
        <v>0</v>
      </c>
      <c r="W1374" s="7" t="n">
        <v>0</v>
      </c>
      <c r="X1374" s="7" t="n">
        <v>3</v>
      </c>
      <c r="Y1374" s="7" t="s">
        <v>834</v>
      </c>
      <c r="Z1374" s="7" t="s">
        <v>835</v>
      </c>
      <c r="AA1374" s="7" t="s">
        <v>836</v>
      </c>
      <c r="AB1374" s="7" t="s">
        <v>837</v>
      </c>
      <c r="AC1374" s="7" t="n">
        <v>0</v>
      </c>
      <c r="AD1374" s="7" t="s">
        <v>838</v>
      </c>
      <c r="AE1374" s="7" t="s">
        <v>836</v>
      </c>
    </row>
    <row r="1375" customFormat="false" ht="12.8" hidden="false" customHeight="false" outlineLevel="0" collapsed="false">
      <c r="L1375" s="7" t="n">
        <v>1628</v>
      </c>
      <c r="M1375" s="7" t="s">
        <v>1459</v>
      </c>
      <c r="N1375" s="7" t="s">
        <v>832</v>
      </c>
      <c r="O1375" s="7" t="s">
        <v>833</v>
      </c>
      <c r="P1375" s="7" t="n">
        <v>360</v>
      </c>
      <c r="Q1375" s="93" t="n">
        <f aca="false">P1375/100</f>
        <v>3.6</v>
      </c>
      <c r="R1375" s="7" t="n">
        <v>31</v>
      </c>
      <c r="S1375" s="7" t="n">
        <v>0</v>
      </c>
      <c r="T1375" s="7" t="n">
        <v>0</v>
      </c>
      <c r="U1375" s="7" t="n">
        <v>0</v>
      </c>
      <c r="V1375" s="7" t="n">
        <v>0</v>
      </c>
      <c r="W1375" s="7" t="n">
        <v>0</v>
      </c>
      <c r="X1375" s="7" t="n">
        <v>1</v>
      </c>
      <c r="Y1375" s="7" t="s">
        <v>834</v>
      </c>
      <c r="Z1375" s="7" t="s">
        <v>835</v>
      </c>
      <c r="AA1375" s="7" t="s">
        <v>836</v>
      </c>
      <c r="AB1375" s="7" t="s">
        <v>837</v>
      </c>
      <c r="AC1375" s="7" t="n">
        <v>0</v>
      </c>
      <c r="AD1375" s="7" t="s">
        <v>838</v>
      </c>
      <c r="AE1375" s="7" t="s">
        <v>836</v>
      </c>
    </row>
    <row r="1376" customFormat="false" ht="12.8" hidden="false" customHeight="false" outlineLevel="0" collapsed="false">
      <c r="L1376" s="7" t="n">
        <v>1629</v>
      </c>
      <c r="M1376" s="7" t="s">
        <v>1460</v>
      </c>
      <c r="N1376" s="7" t="s">
        <v>832</v>
      </c>
      <c r="O1376" s="7" t="s">
        <v>833</v>
      </c>
      <c r="P1376" s="7" t="n">
        <v>750</v>
      </c>
      <c r="Q1376" s="93" t="n">
        <f aca="false">P1376/100</f>
        <v>7.5</v>
      </c>
      <c r="R1376" s="7" t="n">
        <v>30</v>
      </c>
      <c r="S1376" s="7" t="n">
        <v>0</v>
      </c>
      <c r="T1376" s="7" t="n">
        <v>0</v>
      </c>
      <c r="U1376" s="7" t="n">
        <v>0</v>
      </c>
      <c r="V1376" s="7" t="n">
        <v>0</v>
      </c>
      <c r="W1376" s="7" t="n">
        <v>0</v>
      </c>
      <c r="X1376" s="7" t="n">
        <v>1</v>
      </c>
      <c r="Y1376" s="7" t="s">
        <v>834</v>
      </c>
      <c r="Z1376" s="7" t="s">
        <v>835</v>
      </c>
      <c r="AA1376" s="7" t="s">
        <v>836</v>
      </c>
      <c r="AB1376" s="7" t="s">
        <v>837</v>
      </c>
      <c r="AC1376" s="7" t="n">
        <v>0</v>
      </c>
      <c r="AD1376" s="7" t="s">
        <v>838</v>
      </c>
      <c r="AE1376" s="7" t="s">
        <v>836</v>
      </c>
    </row>
    <row r="1377" customFormat="false" ht="12.8" hidden="false" customHeight="false" outlineLevel="0" collapsed="false">
      <c r="L1377" s="7" t="n">
        <v>1630</v>
      </c>
      <c r="M1377" s="7" t="s">
        <v>1461</v>
      </c>
      <c r="N1377" s="7" t="s">
        <v>832</v>
      </c>
      <c r="O1377" s="7" t="s">
        <v>833</v>
      </c>
      <c r="P1377" s="7" t="n">
        <v>2980</v>
      </c>
      <c r="Q1377" s="93" t="n">
        <f aca="false">P1377/100</f>
        <v>29.8</v>
      </c>
      <c r="R1377" s="7" t="n">
        <v>30</v>
      </c>
      <c r="S1377" s="7" t="n">
        <v>0</v>
      </c>
      <c r="T1377" s="7" t="n">
        <v>0</v>
      </c>
      <c r="U1377" s="7" t="n">
        <v>0</v>
      </c>
      <c r="V1377" s="7" t="n">
        <v>0</v>
      </c>
      <c r="W1377" s="7" t="n">
        <v>0</v>
      </c>
      <c r="X1377" s="7" t="n">
        <v>1</v>
      </c>
      <c r="Y1377" s="7" t="s">
        <v>834</v>
      </c>
      <c r="Z1377" s="7" t="s">
        <v>835</v>
      </c>
      <c r="AA1377" s="7" t="s">
        <v>836</v>
      </c>
      <c r="AB1377" s="7" t="s">
        <v>837</v>
      </c>
      <c r="AC1377" s="7" t="n">
        <v>0</v>
      </c>
      <c r="AD1377" s="7" t="s">
        <v>838</v>
      </c>
      <c r="AE1377" s="7" t="s">
        <v>836</v>
      </c>
    </row>
    <row r="1378" customFormat="false" ht="12.8" hidden="false" customHeight="false" outlineLevel="0" collapsed="false">
      <c r="L1378" s="7" t="n">
        <v>1631</v>
      </c>
      <c r="M1378" s="7" t="s">
        <v>1462</v>
      </c>
      <c r="N1378" s="7" t="s">
        <v>832</v>
      </c>
      <c r="O1378" s="7" t="s">
        <v>833</v>
      </c>
      <c r="P1378" s="7" t="n">
        <v>5480</v>
      </c>
      <c r="Q1378" s="93" t="n">
        <f aca="false">P1378/100</f>
        <v>54.8</v>
      </c>
      <c r="R1378" s="7" t="n">
        <v>30</v>
      </c>
      <c r="S1378" s="7" t="n">
        <v>0</v>
      </c>
      <c r="T1378" s="7" t="n">
        <v>0</v>
      </c>
      <c r="U1378" s="7" t="n">
        <v>0</v>
      </c>
      <c r="V1378" s="7" t="n">
        <v>0</v>
      </c>
      <c r="W1378" s="7" t="n">
        <v>0</v>
      </c>
      <c r="X1378" s="7" t="n">
        <v>1</v>
      </c>
      <c r="Y1378" s="7" t="s">
        <v>834</v>
      </c>
      <c r="Z1378" s="7" t="s">
        <v>835</v>
      </c>
      <c r="AA1378" s="7" t="s">
        <v>836</v>
      </c>
      <c r="AB1378" s="7" t="s">
        <v>837</v>
      </c>
      <c r="AC1378" s="7" t="n">
        <v>0</v>
      </c>
      <c r="AD1378" s="7" t="s">
        <v>838</v>
      </c>
      <c r="AE1378" s="7" t="s">
        <v>836</v>
      </c>
    </row>
    <row r="1379" customFormat="false" ht="12.8" hidden="false" customHeight="false" outlineLevel="0" collapsed="false">
      <c r="L1379" s="7" t="n">
        <v>1632</v>
      </c>
      <c r="M1379" s="7" t="s">
        <v>1463</v>
      </c>
      <c r="N1379" s="7" t="s">
        <v>832</v>
      </c>
      <c r="O1379" s="7" t="s">
        <v>833</v>
      </c>
      <c r="P1379" s="7" t="n">
        <v>320</v>
      </c>
      <c r="Q1379" s="93" t="n">
        <f aca="false">P1379/100</f>
        <v>3.2</v>
      </c>
      <c r="R1379" s="7" t="n">
        <v>30</v>
      </c>
      <c r="S1379" s="7" t="n">
        <v>0</v>
      </c>
      <c r="T1379" s="7" t="n">
        <v>0</v>
      </c>
      <c r="U1379" s="7" t="n">
        <v>0</v>
      </c>
      <c r="V1379" s="7" t="n">
        <v>0</v>
      </c>
      <c r="W1379" s="7" t="n">
        <v>0</v>
      </c>
      <c r="X1379" s="7" t="n">
        <v>1</v>
      </c>
      <c r="Y1379" s="7" t="s">
        <v>834</v>
      </c>
      <c r="Z1379" s="7" t="s">
        <v>835</v>
      </c>
      <c r="AA1379" s="7" t="s">
        <v>836</v>
      </c>
      <c r="AB1379" s="7" t="s">
        <v>837</v>
      </c>
      <c r="AC1379" s="7" t="n">
        <v>0</v>
      </c>
      <c r="AD1379" s="7" t="s">
        <v>838</v>
      </c>
      <c r="AE1379" s="7" t="s">
        <v>836</v>
      </c>
    </row>
    <row r="1380" customFormat="false" ht="12.8" hidden="false" customHeight="false" outlineLevel="0" collapsed="false">
      <c r="L1380" s="7" t="n">
        <v>1633</v>
      </c>
      <c r="M1380" s="7" t="s">
        <v>1464</v>
      </c>
      <c r="N1380" s="7" t="s">
        <v>832</v>
      </c>
      <c r="O1380" s="7" t="s">
        <v>833</v>
      </c>
      <c r="P1380" s="7" t="n">
        <v>390</v>
      </c>
      <c r="Q1380" s="93" t="n">
        <f aca="false">P1380/100</f>
        <v>3.9</v>
      </c>
      <c r="R1380" s="7" t="n">
        <v>30</v>
      </c>
      <c r="S1380" s="7" t="n">
        <v>0</v>
      </c>
      <c r="T1380" s="7" t="n">
        <v>0</v>
      </c>
      <c r="U1380" s="7" t="n">
        <v>0</v>
      </c>
      <c r="V1380" s="7" t="n">
        <v>0</v>
      </c>
      <c r="W1380" s="7" t="n">
        <v>0</v>
      </c>
      <c r="X1380" s="7" t="n">
        <v>1</v>
      </c>
      <c r="Y1380" s="7" t="s">
        <v>834</v>
      </c>
      <c r="Z1380" s="7" t="s">
        <v>835</v>
      </c>
      <c r="AA1380" s="7" t="s">
        <v>836</v>
      </c>
      <c r="AB1380" s="7" t="s">
        <v>837</v>
      </c>
      <c r="AC1380" s="7" t="n">
        <v>0</v>
      </c>
      <c r="AD1380" s="7" t="s">
        <v>838</v>
      </c>
      <c r="AE1380" s="7" t="s">
        <v>836</v>
      </c>
    </row>
    <row r="1381" customFormat="false" ht="12.8" hidden="false" customHeight="false" outlineLevel="0" collapsed="false">
      <c r="L1381" s="7" t="n">
        <v>1634</v>
      </c>
      <c r="M1381" s="7" t="s">
        <v>1465</v>
      </c>
      <c r="N1381" s="7" t="s">
        <v>832</v>
      </c>
      <c r="O1381" s="7" t="s">
        <v>833</v>
      </c>
      <c r="P1381" s="7" t="n">
        <v>370</v>
      </c>
      <c r="Q1381" s="93" t="n">
        <f aca="false">P1381/100</f>
        <v>3.7</v>
      </c>
      <c r="R1381" s="7" t="n">
        <v>30</v>
      </c>
      <c r="S1381" s="7" t="n">
        <v>0</v>
      </c>
      <c r="T1381" s="7" t="n">
        <v>0</v>
      </c>
      <c r="U1381" s="7" t="n">
        <v>0</v>
      </c>
      <c r="V1381" s="7" t="n">
        <v>0</v>
      </c>
      <c r="W1381" s="7" t="n">
        <v>0</v>
      </c>
      <c r="X1381" s="7" t="n">
        <v>1</v>
      </c>
      <c r="Y1381" s="7" t="s">
        <v>834</v>
      </c>
      <c r="Z1381" s="7" t="s">
        <v>835</v>
      </c>
      <c r="AA1381" s="7" t="s">
        <v>836</v>
      </c>
      <c r="AB1381" s="7" t="s">
        <v>837</v>
      </c>
      <c r="AC1381" s="7" t="n">
        <v>0</v>
      </c>
      <c r="AD1381" s="7" t="s">
        <v>838</v>
      </c>
      <c r="AE1381" s="7" t="s">
        <v>836</v>
      </c>
    </row>
    <row r="1382" customFormat="false" ht="12.8" hidden="false" customHeight="false" outlineLevel="0" collapsed="false">
      <c r="L1382" s="7" t="n">
        <v>1635</v>
      </c>
      <c r="M1382" s="7" t="s">
        <v>1466</v>
      </c>
      <c r="N1382" s="7" t="s">
        <v>832</v>
      </c>
      <c r="O1382" s="7" t="s">
        <v>833</v>
      </c>
      <c r="P1382" s="7" t="n">
        <v>320</v>
      </c>
      <c r="Q1382" s="93" t="n">
        <f aca="false">P1382/100</f>
        <v>3.2</v>
      </c>
      <c r="R1382" s="7" t="n">
        <v>32</v>
      </c>
      <c r="S1382" s="7" t="n">
        <v>0</v>
      </c>
      <c r="T1382" s="7" t="n">
        <v>0</v>
      </c>
      <c r="U1382" s="7" t="n">
        <v>0</v>
      </c>
      <c r="V1382" s="7" t="n">
        <v>0</v>
      </c>
      <c r="W1382" s="7" t="n">
        <v>0</v>
      </c>
      <c r="X1382" s="7" t="n">
        <v>1</v>
      </c>
      <c r="Y1382" s="7" t="s">
        <v>834</v>
      </c>
      <c r="Z1382" s="7" t="s">
        <v>835</v>
      </c>
      <c r="AA1382" s="7" t="s">
        <v>836</v>
      </c>
      <c r="AB1382" s="7" t="s">
        <v>837</v>
      </c>
      <c r="AC1382" s="7" t="n">
        <v>0</v>
      </c>
      <c r="AD1382" s="7" t="s">
        <v>838</v>
      </c>
      <c r="AE1382" s="7" t="s">
        <v>836</v>
      </c>
    </row>
    <row r="1383" customFormat="false" ht="12.8" hidden="false" customHeight="false" outlineLevel="0" collapsed="false">
      <c r="L1383" s="7" t="n">
        <v>1636</v>
      </c>
      <c r="M1383" s="7" t="s">
        <v>1467</v>
      </c>
      <c r="N1383" s="7" t="s">
        <v>832</v>
      </c>
      <c r="O1383" s="7" t="s">
        <v>833</v>
      </c>
      <c r="P1383" s="7" t="n">
        <v>1060</v>
      </c>
      <c r="Q1383" s="93" t="n">
        <f aca="false">P1383/100</f>
        <v>10.6</v>
      </c>
      <c r="R1383" s="7" t="n">
        <v>32</v>
      </c>
      <c r="S1383" s="7" t="n">
        <v>0</v>
      </c>
      <c r="T1383" s="7" t="n">
        <v>0</v>
      </c>
      <c r="U1383" s="7" t="n">
        <v>0</v>
      </c>
      <c r="V1383" s="7" t="n">
        <v>0</v>
      </c>
      <c r="W1383" s="7" t="n">
        <v>0</v>
      </c>
      <c r="X1383" s="7" t="n">
        <v>1</v>
      </c>
      <c r="Y1383" s="7" t="s">
        <v>834</v>
      </c>
      <c r="Z1383" s="7" t="s">
        <v>835</v>
      </c>
      <c r="AA1383" s="7" t="s">
        <v>836</v>
      </c>
      <c r="AB1383" s="7" t="s">
        <v>837</v>
      </c>
      <c r="AC1383" s="7" t="n">
        <v>0</v>
      </c>
      <c r="AD1383" s="7" t="s">
        <v>838</v>
      </c>
      <c r="AE1383" s="7" t="s">
        <v>836</v>
      </c>
    </row>
    <row r="1384" customFormat="false" ht="12.8" hidden="false" customHeight="false" outlineLevel="0" collapsed="false">
      <c r="L1384" s="7" t="n">
        <v>1637</v>
      </c>
      <c r="M1384" s="7" t="s">
        <v>1468</v>
      </c>
      <c r="N1384" s="7" t="s">
        <v>832</v>
      </c>
      <c r="O1384" s="7" t="s">
        <v>862</v>
      </c>
      <c r="P1384" s="7" t="n">
        <v>2300</v>
      </c>
      <c r="Q1384" s="93" t="n">
        <f aca="false">P1384/100</f>
        <v>23</v>
      </c>
      <c r="R1384" s="7" t="n">
        <v>31</v>
      </c>
      <c r="S1384" s="7" t="n">
        <v>0</v>
      </c>
      <c r="T1384" s="7" t="n">
        <v>0</v>
      </c>
      <c r="U1384" s="7" t="n">
        <v>0</v>
      </c>
      <c r="V1384" s="7" t="n">
        <v>0</v>
      </c>
      <c r="W1384" s="7" t="n">
        <v>0</v>
      </c>
      <c r="X1384" s="7" t="n">
        <v>1</v>
      </c>
      <c r="Y1384" s="7" t="s">
        <v>834</v>
      </c>
      <c r="Z1384" s="7" t="s">
        <v>835</v>
      </c>
      <c r="AA1384" s="7" t="s">
        <v>836</v>
      </c>
      <c r="AB1384" s="7" t="s">
        <v>837</v>
      </c>
      <c r="AC1384" s="7" t="n">
        <v>0</v>
      </c>
      <c r="AD1384" s="7" t="s">
        <v>838</v>
      </c>
      <c r="AE1384" s="7" t="s">
        <v>836</v>
      </c>
    </row>
    <row r="1385" customFormat="false" ht="12.8" hidden="false" customHeight="false" outlineLevel="0" collapsed="false">
      <c r="L1385" s="7" t="n">
        <v>1638</v>
      </c>
      <c r="M1385" s="7" t="s">
        <v>1469</v>
      </c>
      <c r="N1385" s="7" t="s">
        <v>832</v>
      </c>
      <c r="O1385" s="7" t="s">
        <v>833</v>
      </c>
      <c r="P1385" s="7" t="n">
        <v>580</v>
      </c>
      <c r="Q1385" s="93" t="n">
        <f aca="false">P1385/100</f>
        <v>5.8</v>
      </c>
      <c r="R1385" s="7" t="n">
        <v>31</v>
      </c>
      <c r="S1385" s="7" t="n">
        <v>0</v>
      </c>
      <c r="T1385" s="7" t="n">
        <v>0</v>
      </c>
      <c r="U1385" s="7" t="n">
        <v>0</v>
      </c>
      <c r="V1385" s="7" t="n">
        <v>0</v>
      </c>
      <c r="W1385" s="7" t="n">
        <v>0</v>
      </c>
      <c r="X1385" s="7" t="n">
        <v>1</v>
      </c>
      <c r="Y1385" s="7" t="s">
        <v>834</v>
      </c>
      <c r="Z1385" s="7" t="s">
        <v>835</v>
      </c>
      <c r="AA1385" s="7" t="s">
        <v>836</v>
      </c>
      <c r="AB1385" s="7" t="s">
        <v>837</v>
      </c>
      <c r="AC1385" s="7" t="n">
        <v>0</v>
      </c>
      <c r="AD1385" s="7" t="s">
        <v>838</v>
      </c>
      <c r="AE1385" s="7" t="s">
        <v>836</v>
      </c>
    </row>
    <row r="1386" customFormat="false" ht="12.8" hidden="false" customHeight="false" outlineLevel="0" collapsed="false">
      <c r="L1386" s="7" t="n">
        <v>1639</v>
      </c>
      <c r="M1386" s="7" t="s">
        <v>1470</v>
      </c>
      <c r="N1386" s="7" t="s">
        <v>832</v>
      </c>
      <c r="O1386" s="7" t="s">
        <v>833</v>
      </c>
      <c r="P1386" s="7" t="n">
        <v>620</v>
      </c>
      <c r="Q1386" s="93" t="n">
        <f aca="false">P1386/100</f>
        <v>6.2</v>
      </c>
      <c r="R1386" s="7" t="n">
        <v>31</v>
      </c>
      <c r="S1386" s="7" t="n">
        <v>0</v>
      </c>
      <c r="T1386" s="7" t="n">
        <v>0</v>
      </c>
      <c r="U1386" s="7" t="n">
        <v>0</v>
      </c>
      <c r="V1386" s="7" t="n">
        <v>0</v>
      </c>
      <c r="W1386" s="7" t="n">
        <v>0</v>
      </c>
      <c r="X1386" s="7" t="n">
        <v>1</v>
      </c>
      <c r="Y1386" s="7" t="s">
        <v>834</v>
      </c>
      <c r="Z1386" s="7" t="s">
        <v>835</v>
      </c>
      <c r="AA1386" s="7" t="s">
        <v>836</v>
      </c>
      <c r="AB1386" s="7" t="s">
        <v>837</v>
      </c>
      <c r="AC1386" s="7" t="n">
        <v>0</v>
      </c>
      <c r="AD1386" s="7" t="s">
        <v>838</v>
      </c>
      <c r="AE1386" s="7" t="s">
        <v>836</v>
      </c>
    </row>
    <row r="1387" customFormat="false" ht="12.8" hidden="false" customHeight="false" outlineLevel="0" collapsed="false">
      <c r="L1387" s="7" t="n">
        <v>1640</v>
      </c>
      <c r="M1387" s="7" t="s">
        <v>1471</v>
      </c>
      <c r="N1387" s="7" t="s">
        <v>832</v>
      </c>
      <c r="O1387" s="7" t="s">
        <v>833</v>
      </c>
      <c r="P1387" s="7" t="n">
        <v>580</v>
      </c>
      <c r="Q1387" s="93" t="n">
        <f aca="false">P1387/100</f>
        <v>5.8</v>
      </c>
      <c r="R1387" s="7" t="n">
        <v>31</v>
      </c>
      <c r="S1387" s="7" t="n">
        <v>0</v>
      </c>
      <c r="T1387" s="7" t="n">
        <v>0</v>
      </c>
      <c r="U1387" s="7" t="n">
        <v>0</v>
      </c>
      <c r="V1387" s="7" t="n">
        <v>0</v>
      </c>
      <c r="W1387" s="7" t="n">
        <v>0</v>
      </c>
      <c r="X1387" s="7" t="n">
        <v>1</v>
      </c>
      <c r="Y1387" s="7" t="s">
        <v>834</v>
      </c>
      <c r="Z1387" s="7" t="s">
        <v>835</v>
      </c>
      <c r="AA1387" s="7" t="s">
        <v>836</v>
      </c>
      <c r="AB1387" s="7" t="s">
        <v>837</v>
      </c>
      <c r="AC1387" s="7" t="n">
        <v>0</v>
      </c>
      <c r="AD1387" s="7" t="s">
        <v>838</v>
      </c>
      <c r="AE1387" s="7" t="s">
        <v>836</v>
      </c>
    </row>
    <row r="1388" customFormat="false" ht="12.8" hidden="false" customHeight="false" outlineLevel="0" collapsed="false">
      <c r="L1388" s="7" t="n">
        <v>1641</v>
      </c>
      <c r="M1388" s="7" t="s">
        <v>1472</v>
      </c>
      <c r="N1388" s="7" t="s">
        <v>832</v>
      </c>
      <c r="O1388" s="7" t="s">
        <v>833</v>
      </c>
      <c r="P1388" s="7" t="n">
        <v>460</v>
      </c>
      <c r="Q1388" s="93" t="n">
        <f aca="false">P1388/100</f>
        <v>4.6</v>
      </c>
      <c r="R1388" s="7" t="n">
        <v>31</v>
      </c>
      <c r="S1388" s="7" t="n">
        <v>0</v>
      </c>
      <c r="T1388" s="7" t="n">
        <v>0</v>
      </c>
      <c r="U1388" s="7" t="n">
        <v>0</v>
      </c>
      <c r="V1388" s="7" t="n">
        <v>0</v>
      </c>
      <c r="W1388" s="7" t="n">
        <v>0</v>
      </c>
      <c r="X1388" s="7" t="n">
        <v>1</v>
      </c>
      <c r="Y1388" s="7" t="s">
        <v>834</v>
      </c>
      <c r="Z1388" s="7" t="s">
        <v>835</v>
      </c>
      <c r="AA1388" s="7" t="s">
        <v>836</v>
      </c>
      <c r="AB1388" s="7" t="s">
        <v>837</v>
      </c>
      <c r="AC1388" s="7" t="n">
        <v>0</v>
      </c>
      <c r="AD1388" s="7" t="s">
        <v>838</v>
      </c>
      <c r="AE1388" s="7" t="s">
        <v>836</v>
      </c>
    </row>
    <row r="1389" customFormat="false" ht="12.8" hidden="false" customHeight="false" outlineLevel="0" collapsed="false">
      <c r="L1389" s="7" t="n">
        <v>1642</v>
      </c>
      <c r="M1389" s="7" t="s">
        <v>1473</v>
      </c>
      <c r="N1389" s="7" t="s">
        <v>832</v>
      </c>
      <c r="O1389" s="7" t="s">
        <v>833</v>
      </c>
      <c r="P1389" s="7" t="n">
        <v>1150</v>
      </c>
      <c r="Q1389" s="93" t="n">
        <f aca="false">P1389/100</f>
        <v>11.5</v>
      </c>
      <c r="R1389" s="7" t="n">
        <v>31</v>
      </c>
      <c r="S1389" s="7" t="n">
        <v>0</v>
      </c>
      <c r="T1389" s="7" t="n">
        <v>0</v>
      </c>
      <c r="U1389" s="7" t="n">
        <v>0</v>
      </c>
      <c r="V1389" s="7" t="n">
        <v>0</v>
      </c>
      <c r="W1389" s="7" t="n">
        <v>0</v>
      </c>
      <c r="X1389" s="7" t="n">
        <v>3</v>
      </c>
      <c r="Y1389" s="7" t="s">
        <v>834</v>
      </c>
      <c r="Z1389" s="7" t="s">
        <v>835</v>
      </c>
      <c r="AA1389" s="7" t="s">
        <v>836</v>
      </c>
      <c r="AB1389" s="7" t="s">
        <v>837</v>
      </c>
      <c r="AC1389" s="7" t="n">
        <v>0</v>
      </c>
      <c r="AD1389" s="7" t="s">
        <v>838</v>
      </c>
      <c r="AE1389" s="7" t="s">
        <v>836</v>
      </c>
    </row>
    <row r="1390" customFormat="false" ht="12.8" hidden="false" customHeight="false" outlineLevel="0" collapsed="false">
      <c r="L1390" s="7" t="n">
        <v>1643</v>
      </c>
      <c r="M1390" s="7" t="s">
        <v>1474</v>
      </c>
      <c r="N1390" s="7" t="s">
        <v>832</v>
      </c>
      <c r="O1390" s="7" t="s">
        <v>833</v>
      </c>
      <c r="P1390" s="7" t="n">
        <v>1400</v>
      </c>
      <c r="Q1390" s="93" t="n">
        <f aca="false">P1390/100</f>
        <v>14</v>
      </c>
      <c r="R1390" s="7" t="n">
        <v>31</v>
      </c>
      <c r="S1390" s="7" t="n">
        <v>0</v>
      </c>
      <c r="T1390" s="7" t="n">
        <v>0</v>
      </c>
      <c r="U1390" s="7" t="n">
        <v>0</v>
      </c>
      <c r="V1390" s="7" t="n">
        <v>0</v>
      </c>
      <c r="W1390" s="7" t="n">
        <v>0</v>
      </c>
      <c r="X1390" s="7" t="n">
        <v>3</v>
      </c>
      <c r="Y1390" s="7" t="s">
        <v>834</v>
      </c>
      <c r="Z1390" s="7" t="s">
        <v>835</v>
      </c>
      <c r="AA1390" s="7" t="s">
        <v>836</v>
      </c>
      <c r="AB1390" s="7" t="s">
        <v>837</v>
      </c>
      <c r="AC1390" s="7" t="n">
        <v>0</v>
      </c>
      <c r="AD1390" s="7" t="s">
        <v>838</v>
      </c>
      <c r="AE1390" s="7" t="s">
        <v>836</v>
      </c>
    </row>
    <row r="1391" customFormat="false" ht="12.8" hidden="false" customHeight="false" outlineLevel="0" collapsed="false">
      <c r="L1391" s="7" t="n">
        <v>1644</v>
      </c>
      <c r="M1391" s="7" t="s">
        <v>1475</v>
      </c>
      <c r="N1391" s="7" t="s">
        <v>832</v>
      </c>
      <c r="O1391" s="7" t="s">
        <v>833</v>
      </c>
      <c r="P1391" s="7" t="n">
        <v>240</v>
      </c>
      <c r="Q1391" s="93" t="n">
        <f aca="false">P1391/100</f>
        <v>2.4</v>
      </c>
      <c r="R1391" s="7" t="n">
        <v>31</v>
      </c>
      <c r="S1391" s="7" t="n">
        <v>0</v>
      </c>
      <c r="T1391" s="7" t="n">
        <v>0</v>
      </c>
      <c r="U1391" s="7" t="n">
        <v>0</v>
      </c>
      <c r="V1391" s="7" t="n">
        <v>0</v>
      </c>
      <c r="W1391" s="7" t="n">
        <v>0</v>
      </c>
      <c r="X1391" s="7" t="n">
        <v>1</v>
      </c>
      <c r="Y1391" s="7" t="s">
        <v>834</v>
      </c>
      <c r="Z1391" s="7" t="s">
        <v>835</v>
      </c>
      <c r="AA1391" s="7" t="s">
        <v>836</v>
      </c>
      <c r="AB1391" s="7" t="s">
        <v>837</v>
      </c>
      <c r="AC1391" s="7" t="n">
        <v>0</v>
      </c>
      <c r="AD1391" s="7" t="s">
        <v>838</v>
      </c>
      <c r="AE1391" s="7" t="s">
        <v>836</v>
      </c>
    </row>
    <row r="1392" customFormat="false" ht="12.8" hidden="false" customHeight="false" outlineLevel="0" collapsed="false">
      <c r="L1392" s="7" t="n">
        <v>1645</v>
      </c>
      <c r="M1392" s="7" t="s">
        <v>1476</v>
      </c>
      <c r="N1392" s="7" t="s">
        <v>832</v>
      </c>
      <c r="O1392" s="7" t="s">
        <v>833</v>
      </c>
      <c r="P1392" s="7" t="n">
        <v>2000</v>
      </c>
      <c r="Q1392" s="93" t="n">
        <f aca="false">P1392/100</f>
        <v>20</v>
      </c>
      <c r="R1392" s="7" t="n">
        <v>9</v>
      </c>
      <c r="S1392" s="7" t="n">
        <v>0</v>
      </c>
      <c r="T1392" s="7" t="n">
        <v>0</v>
      </c>
      <c r="U1392" s="7" t="n">
        <v>0</v>
      </c>
      <c r="V1392" s="7" t="n">
        <v>0</v>
      </c>
      <c r="W1392" s="7" t="n">
        <v>0</v>
      </c>
      <c r="X1392" s="7" t="n">
        <v>1</v>
      </c>
      <c r="Y1392" s="7" t="s">
        <v>834</v>
      </c>
      <c r="Z1392" s="7" t="s">
        <v>835</v>
      </c>
      <c r="AA1392" s="7" t="s">
        <v>836</v>
      </c>
      <c r="AB1392" s="7" t="s">
        <v>837</v>
      </c>
      <c r="AC1392" s="7" t="n">
        <v>0</v>
      </c>
      <c r="AD1392" s="7" t="s">
        <v>838</v>
      </c>
      <c r="AE1392" s="7" t="s">
        <v>836</v>
      </c>
    </row>
    <row r="1393" customFormat="false" ht="12.8" hidden="false" customHeight="false" outlineLevel="0" collapsed="false">
      <c r="L1393" s="7" t="n">
        <v>1646</v>
      </c>
      <c r="M1393" s="7" t="s">
        <v>1477</v>
      </c>
      <c r="N1393" s="7" t="s">
        <v>832</v>
      </c>
      <c r="O1393" s="7" t="s">
        <v>833</v>
      </c>
      <c r="P1393" s="7" t="n">
        <v>2000</v>
      </c>
      <c r="Q1393" s="93" t="n">
        <f aca="false">P1393/100</f>
        <v>20</v>
      </c>
      <c r="R1393" s="7" t="n">
        <v>9</v>
      </c>
      <c r="S1393" s="7" t="n">
        <v>0</v>
      </c>
      <c r="T1393" s="7" t="n">
        <v>0</v>
      </c>
      <c r="U1393" s="7" t="n">
        <v>0</v>
      </c>
      <c r="V1393" s="7" t="n">
        <v>0</v>
      </c>
      <c r="W1393" s="7" t="n">
        <v>0</v>
      </c>
      <c r="X1393" s="7" t="n">
        <v>1</v>
      </c>
      <c r="Y1393" s="7" t="s">
        <v>834</v>
      </c>
      <c r="Z1393" s="7" t="s">
        <v>835</v>
      </c>
      <c r="AA1393" s="7" t="s">
        <v>836</v>
      </c>
      <c r="AB1393" s="7" t="s">
        <v>837</v>
      </c>
      <c r="AC1393" s="7" t="n">
        <v>0</v>
      </c>
      <c r="AD1393" s="7" t="s">
        <v>838</v>
      </c>
      <c r="AE1393" s="7" t="s">
        <v>836</v>
      </c>
    </row>
    <row r="1394" customFormat="false" ht="12.8" hidden="false" customHeight="false" outlineLevel="0" collapsed="false">
      <c r="L1394" s="7" t="n">
        <v>1647</v>
      </c>
      <c r="M1394" s="7" t="s">
        <v>1478</v>
      </c>
      <c r="N1394" s="7" t="s">
        <v>832</v>
      </c>
      <c r="O1394" s="7" t="s">
        <v>833</v>
      </c>
      <c r="P1394" s="7" t="n">
        <v>3000</v>
      </c>
      <c r="Q1394" s="93" t="n">
        <f aca="false">P1394/100</f>
        <v>30</v>
      </c>
      <c r="R1394" s="7" t="n">
        <v>9</v>
      </c>
      <c r="S1394" s="7" t="n">
        <v>0</v>
      </c>
      <c r="T1394" s="7" t="n">
        <v>0</v>
      </c>
      <c r="U1394" s="7" t="n">
        <v>0</v>
      </c>
      <c r="V1394" s="7" t="n">
        <v>0</v>
      </c>
      <c r="W1394" s="7" t="n">
        <v>0</v>
      </c>
      <c r="X1394" s="7" t="n">
        <v>1</v>
      </c>
      <c r="Y1394" s="7" t="s">
        <v>834</v>
      </c>
      <c r="Z1394" s="7" t="s">
        <v>835</v>
      </c>
      <c r="AA1394" s="7" t="s">
        <v>836</v>
      </c>
      <c r="AB1394" s="7" t="s">
        <v>837</v>
      </c>
      <c r="AC1394" s="7" t="n">
        <v>0</v>
      </c>
      <c r="AD1394" s="7" t="s">
        <v>838</v>
      </c>
      <c r="AE1394" s="7" t="s">
        <v>836</v>
      </c>
    </row>
    <row r="1395" customFormat="false" ht="12.8" hidden="false" customHeight="false" outlineLevel="0" collapsed="false">
      <c r="L1395" s="7" t="n">
        <v>1648</v>
      </c>
      <c r="M1395" s="7" t="s">
        <v>1479</v>
      </c>
      <c r="N1395" s="7" t="s">
        <v>832</v>
      </c>
      <c r="O1395" s="7" t="s">
        <v>833</v>
      </c>
      <c r="P1395" s="7" t="n">
        <v>3500</v>
      </c>
      <c r="Q1395" s="93" t="n">
        <f aca="false">P1395/100</f>
        <v>35</v>
      </c>
      <c r="R1395" s="7" t="n">
        <v>9</v>
      </c>
      <c r="S1395" s="7" t="n">
        <v>0</v>
      </c>
      <c r="T1395" s="7" t="n">
        <v>0</v>
      </c>
      <c r="U1395" s="7" t="n">
        <v>0</v>
      </c>
      <c r="V1395" s="7" t="n">
        <v>0</v>
      </c>
      <c r="W1395" s="7" t="n">
        <v>0</v>
      </c>
      <c r="X1395" s="7" t="n">
        <v>1</v>
      </c>
      <c r="Y1395" s="7" t="s">
        <v>834</v>
      </c>
      <c r="Z1395" s="7" t="s">
        <v>835</v>
      </c>
      <c r="AA1395" s="7" t="s">
        <v>836</v>
      </c>
      <c r="AB1395" s="7" t="s">
        <v>837</v>
      </c>
      <c r="AC1395" s="7" t="n">
        <v>0</v>
      </c>
      <c r="AD1395" s="7" t="s">
        <v>838</v>
      </c>
      <c r="AE1395" s="7" t="s">
        <v>836</v>
      </c>
    </row>
    <row r="1396" customFormat="false" ht="12.8" hidden="false" customHeight="false" outlineLevel="0" collapsed="false">
      <c r="L1396" s="7" t="n">
        <v>1649</v>
      </c>
      <c r="M1396" s="7" t="s">
        <v>1480</v>
      </c>
      <c r="N1396" s="7" t="s">
        <v>832</v>
      </c>
      <c r="O1396" s="7" t="s">
        <v>833</v>
      </c>
      <c r="P1396" s="7" t="n">
        <v>4000</v>
      </c>
      <c r="Q1396" s="93" t="n">
        <f aca="false">P1396/100</f>
        <v>40</v>
      </c>
      <c r="R1396" s="7" t="n">
        <v>9</v>
      </c>
      <c r="S1396" s="7" t="n">
        <v>0</v>
      </c>
      <c r="T1396" s="7" t="n">
        <v>0</v>
      </c>
      <c r="U1396" s="7" t="n">
        <v>0</v>
      </c>
      <c r="V1396" s="7" t="n">
        <v>0</v>
      </c>
      <c r="W1396" s="7" t="n">
        <v>0</v>
      </c>
      <c r="X1396" s="7" t="n">
        <v>1</v>
      </c>
      <c r="Y1396" s="7" t="s">
        <v>834</v>
      </c>
      <c r="Z1396" s="7" t="s">
        <v>835</v>
      </c>
      <c r="AA1396" s="7" t="s">
        <v>836</v>
      </c>
      <c r="AB1396" s="7" t="s">
        <v>837</v>
      </c>
      <c r="AC1396" s="7" t="n">
        <v>0</v>
      </c>
      <c r="AD1396" s="7" t="s">
        <v>838</v>
      </c>
      <c r="AE1396" s="7" t="s">
        <v>836</v>
      </c>
    </row>
    <row r="1397" customFormat="false" ht="12.8" hidden="false" customHeight="false" outlineLevel="0" collapsed="false">
      <c r="L1397" s="7" t="n">
        <v>1650</v>
      </c>
      <c r="M1397" s="7" t="s">
        <v>1481</v>
      </c>
      <c r="N1397" s="7" t="s">
        <v>832</v>
      </c>
      <c r="O1397" s="7" t="s">
        <v>833</v>
      </c>
      <c r="P1397" s="7" t="n">
        <v>5200</v>
      </c>
      <c r="Q1397" s="93" t="n">
        <f aca="false">P1397/100</f>
        <v>52</v>
      </c>
      <c r="R1397" s="7" t="n">
        <v>9</v>
      </c>
      <c r="S1397" s="7" t="n">
        <v>0</v>
      </c>
      <c r="T1397" s="7" t="n">
        <v>0</v>
      </c>
      <c r="U1397" s="7" t="n">
        <v>0</v>
      </c>
      <c r="V1397" s="7" t="n">
        <v>0</v>
      </c>
      <c r="W1397" s="7" t="n">
        <v>0</v>
      </c>
      <c r="X1397" s="7" t="n">
        <v>3</v>
      </c>
      <c r="Y1397" s="7" t="s">
        <v>834</v>
      </c>
      <c r="Z1397" s="7" t="s">
        <v>835</v>
      </c>
      <c r="AA1397" s="7" t="s">
        <v>836</v>
      </c>
      <c r="AB1397" s="7" t="s">
        <v>837</v>
      </c>
      <c r="AC1397" s="7" t="n">
        <v>0</v>
      </c>
      <c r="AD1397" s="7" t="s">
        <v>838</v>
      </c>
      <c r="AE1397" s="7" t="s">
        <v>836</v>
      </c>
    </row>
    <row r="1398" customFormat="false" ht="12.8" hidden="false" customHeight="false" outlineLevel="0" collapsed="false">
      <c r="L1398" s="7" t="n">
        <v>1651</v>
      </c>
      <c r="M1398" s="7" t="s">
        <v>1576</v>
      </c>
      <c r="N1398" s="7" t="s">
        <v>832</v>
      </c>
      <c r="O1398" s="7" t="s">
        <v>833</v>
      </c>
      <c r="P1398" s="7" t="n">
        <v>500</v>
      </c>
      <c r="Q1398" s="93" t="n">
        <f aca="false">P1398/100</f>
        <v>5</v>
      </c>
      <c r="R1398" s="7" t="n">
        <v>36</v>
      </c>
      <c r="S1398" s="7" t="n">
        <v>0</v>
      </c>
      <c r="T1398" s="7" t="n">
        <v>0</v>
      </c>
      <c r="U1398" s="7" t="n">
        <v>0</v>
      </c>
      <c r="V1398" s="7" t="n">
        <v>0</v>
      </c>
      <c r="W1398" s="7" t="n">
        <v>0</v>
      </c>
      <c r="X1398" s="7" t="n">
        <v>1</v>
      </c>
      <c r="Y1398" s="7" t="s">
        <v>834</v>
      </c>
      <c r="Z1398" s="7" t="s">
        <v>835</v>
      </c>
      <c r="AA1398" s="7" t="s">
        <v>836</v>
      </c>
      <c r="AB1398" s="7" t="s">
        <v>837</v>
      </c>
      <c r="AC1398" s="7" t="n">
        <v>0</v>
      </c>
      <c r="AD1398" s="7" t="s">
        <v>838</v>
      </c>
      <c r="AE1398" s="7" t="s">
        <v>836</v>
      </c>
    </row>
    <row r="1399" customFormat="false" ht="12.8" hidden="false" customHeight="false" outlineLevel="0" collapsed="false">
      <c r="L1399" s="7" t="n">
        <v>1652</v>
      </c>
      <c r="M1399" s="7" t="s">
        <v>1483</v>
      </c>
      <c r="N1399" s="7" t="s">
        <v>832</v>
      </c>
      <c r="O1399" s="7" t="s">
        <v>833</v>
      </c>
      <c r="P1399" s="7" t="n">
        <v>500</v>
      </c>
      <c r="Q1399" s="93" t="n">
        <f aca="false">P1399/100</f>
        <v>5</v>
      </c>
      <c r="R1399" s="7" t="n">
        <v>9</v>
      </c>
      <c r="S1399" s="7" t="n">
        <v>0</v>
      </c>
      <c r="T1399" s="7" t="n">
        <v>0</v>
      </c>
      <c r="U1399" s="7" t="n">
        <v>0</v>
      </c>
      <c r="V1399" s="7" t="n">
        <v>0</v>
      </c>
      <c r="W1399" s="7" t="n">
        <v>0</v>
      </c>
      <c r="X1399" s="7" t="n">
        <v>1</v>
      </c>
      <c r="Y1399" s="7" t="s">
        <v>834</v>
      </c>
      <c r="Z1399" s="7" t="s">
        <v>835</v>
      </c>
      <c r="AA1399" s="7" t="s">
        <v>836</v>
      </c>
      <c r="AB1399" s="7" t="s">
        <v>837</v>
      </c>
      <c r="AC1399" s="7" t="n">
        <v>0</v>
      </c>
      <c r="AD1399" s="7" t="s">
        <v>838</v>
      </c>
      <c r="AE1399" s="7" t="s">
        <v>836</v>
      </c>
    </row>
    <row r="1400" customFormat="false" ht="12.8" hidden="false" customHeight="false" outlineLevel="0" collapsed="false">
      <c r="L1400" s="7" t="n">
        <v>1653</v>
      </c>
      <c r="M1400" s="7" t="s">
        <v>1484</v>
      </c>
      <c r="N1400" s="7" t="s">
        <v>832</v>
      </c>
      <c r="O1400" s="7" t="s">
        <v>833</v>
      </c>
      <c r="P1400" s="7" t="n">
        <v>500</v>
      </c>
      <c r="Q1400" s="93" t="n">
        <f aca="false">P1400/100</f>
        <v>5</v>
      </c>
      <c r="R1400" s="7" t="n">
        <v>9</v>
      </c>
      <c r="S1400" s="7" t="n">
        <v>0</v>
      </c>
      <c r="T1400" s="7" t="n">
        <v>0</v>
      </c>
      <c r="U1400" s="7" t="n">
        <v>0</v>
      </c>
      <c r="V1400" s="7" t="n">
        <v>0</v>
      </c>
      <c r="W1400" s="7" t="n">
        <v>0</v>
      </c>
      <c r="X1400" s="7" t="n">
        <v>1</v>
      </c>
      <c r="Y1400" s="7" t="s">
        <v>834</v>
      </c>
      <c r="Z1400" s="7" t="s">
        <v>835</v>
      </c>
      <c r="AA1400" s="7" t="s">
        <v>836</v>
      </c>
      <c r="AB1400" s="7" t="s">
        <v>837</v>
      </c>
      <c r="AC1400" s="7" t="n">
        <v>0</v>
      </c>
      <c r="AD1400" s="7" t="s">
        <v>838</v>
      </c>
      <c r="AE1400" s="7" t="s">
        <v>836</v>
      </c>
    </row>
    <row r="1401" customFormat="false" ht="12.8" hidden="false" customHeight="false" outlineLevel="0" collapsed="false">
      <c r="L1401" s="7" t="n">
        <v>1654</v>
      </c>
      <c r="M1401" s="7" t="s">
        <v>1485</v>
      </c>
      <c r="N1401" s="7" t="s">
        <v>832</v>
      </c>
      <c r="O1401" s="7" t="s">
        <v>862</v>
      </c>
      <c r="P1401" s="7" t="n">
        <v>520</v>
      </c>
      <c r="Q1401" s="93" t="n">
        <f aca="false">P1401/100</f>
        <v>5.2</v>
      </c>
      <c r="R1401" s="7" t="n">
        <v>30</v>
      </c>
      <c r="S1401" s="7" t="n">
        <v>0</v>
      </c>
      <c r="T1401" s="7" t="n">
        <v>0</v>
      </c>
      <c r="U1401" s="7" t="n">
        <v>0</v>
      </c>
      <c r="V1401" s="7" t="n">
        <v>0</v>
      </c>
      <c r="W1401" s="7" t="n">
        <v>0</v>
      </c>
      <c r="X1401" s="7" t="n">
        <v>1</v>
      </c>
      <c r="Y1401" s="7" t="s">
        <v>834</v>
      </c>
      <c r="Z1401" s="7" t="s">
        <v>835</v>
      </c>
      <c r="AA1401" s="7" t="s">
        <v>836</v>
      </c>
      <c r="AB1401" s="7" t="s">
        <v>837</v>
      </c>
      <c r="AC1401" s="7" t="n">
        <v>0</v>
      </c>
      <c r="AD1401" s="7" t="s">
        <v>838</v>
      </c>
      <c r="AE1401" s="7" t="s">
        <v>836</v>
      </c>
    </row>
    <row r="1402" customFormat="false" ht="12.8" hidden="false" customHeight="false" outlineLevel="0" collapsed="false">
      <c r="L1402" s="7" t="n">
        <v>1655</v>
      </c>
      <c r="M1402" s="7" t="s">
        <v>1486</v>
      </c>
      <c r="N1402" s="7" t="s">
        <v>832</v>
      </c>
      <c r="O1402" s="7" t="s">
        <v>862</v>
      </c>
      <c r="P1402" s="7" t="n">
        <v>400</v>
      </c>
      <c r="Q1402" s="93" t="n">
        <f aca="false">P1402/100</f>
        <v>4</v>
      </c>
      <c r="R1402" s="7" t="n">
        <v>30</v>
      </c>
      <c r="S1402" s="7" t="n">
        <v>0</v>
      </c>
      <c r="T1402" s="7" t="n">
        <v>0</v>
      </c>
      <c r="U1402" s="7" t="n">
        <v>0</v>
      </c>
      <c r="V1402" s="7" t="n">
        <v>0</v>
      </c>
      <c r="W1402" s="7" t="n">
        <v>0</v>
      </c>
      <c r="X1402" s="7" t="n">
        <v>1</v>
      </c>
      <c r="Y1402" s="7" t="s">
        <v>834</v>
      </c>
      <c r="Z1402" s="7" t="s">
        <v>835</v>
      </c>
      <c r="AA1402" s="7" t="s">
        <v>836</v>
      </c>
      <c r="AB1402" s="7" t="s">
        <v>837</v>
      </c>
      <c r="AC1402" s="7" t="n">
        <v>0</v>
      </c>
      <c r="AD1402" s="7" t="s">
        <v>838</v>
      </c>
      <c r="AE1402" s="7" t="s">
        <v>836</v>
      </c>
    </row>
    <row r="1403" customFormat="false" ht="12.8" hidden="false" customHeight="false" outlineLevel="0" collapsed="false">
      <c r="L1403" s="7" t="n">
        <v>1656</v>
      </c>
      <c r="M1403" s="7" t="s">
        <v>1487</v>
      </c>
      <c r="N1403" s="7" t="s">
        <v>832</v>
      </c>
      <c r="O1403" s="7" t="s">
        <v>833</v>
      </c>
      <c r="P1403" s="7" t="n">
        <v>400</v>
      </c>
      <c r="Q1403" s="93" t="n">
        <f aca="false">P1403/100</f>
        <v>4</v>
      </c>
      <c r="R1403" s="7" t="n">
        <v>30</v>
      </c>
      <c r="S1403" s="7" t="n">
        <v>0</v>
      </c>
      <c r="T1403" s="7" t="n">
        <v>0</v>
      </c>
      <c r="U1403" s="7" t="n">
        <v>0</v>
      </c>
      <c r="V1403" s="7" t="n">
        <v>0</v>
      </c>
      <c r="W1403" s="7" t="n">
        <v>0</v>
      </c>
      <c r="X1403" s="7" t="n">
        <v>1</v>
      </c>
      <c r="Y1403" s="7" t="s">
        <v>834</v>
      </c>
      <c r="Z1403" s="7" t="s">
        <v>835</v>
      </c>
      <c r="AA1403" s="7" t="s">
        <v>836</v>
      </c>
      <c r="AB1403" s="7" t="s">
        <v>837</v>
      </c>
      <c r="AC1403" s="7" t="n">
        <v>0</v>
      </c>
      <c r="AD1403" s="7" t="s">
        <v>838</v>
      </c>
      <c r="AE1403" s="7" t="s">
        <v>836</v>
      </c>
    </row>
    <row r="1404" customFormat="false" ht="12.8" hidden="false" customHeight="false" outlineLevel="0" collapsed="false">
      <c r="L1404" s="7" t="n">
        <v>1657</v>
      </c>
      <c r="M1404" s="7" t="s">
        <v>1488</v>
      </c>
      <c r="N1404" s="7" t="s">
        <v>832</v>
      </c>
      <c r="O1404" s="7" t="s">
        <v>833</v>
      </c>
      <c r="P1404" s="7" t="n">
        <v>220</v>
      </c>
      <c r="Q1404" s="93" t="n">
        <f aca="false">P1404/100</f>
        <v>2.2</v>
      </c>
      <c r="R1404" s="7" t="n">
        <v>31</v>
      </c>
      <c r="S1404" s="7" t="n">
        <v>0</v>
      </c>
      <c r="T1404" s="7" t="n">
        <v>0</v>
      </c>
      <c r="U1404" s="7" t="n">
        <v>0</v>
      </c>
      <c r="V1404" s="7" t="n">
        <v>0</v>
      </c>
      <c r="W1404" s="7" t="n">
        <v>0</v>
      </c>
      <c r="X1404" s="7" t="n">
        <v>1</v>
      </c>
      <c r="Y1404" s="7" t="s">
        <v>834</v>
      </c>
      <c r="Z1404" s="7" t="s">
        <v>835</v>
      </c>
      <c r="AA1404" s="7" t="s">
        <v>836</v>
      </c>
      <c r="AB1404" s="7" t="s">
        <v>837</v>
      </c>
      <c r="AC1404" s="7" t="n">
        <v>0</v>
      </c>
      <c r="AD1404" s="7" t="s">
        <v>838</v>
      </c>
      <c r="AE1404" s="7" t="s">
        <v>836</v>
      </c>
    </row>
    <row r="1405" customFormat="false" ht="12.8" hidden="false" customHeight="false" outlineLevel="0" collapsed="false">
      <c r="L1405" s="7" t="n">
        <v>1658</v>
      </c>
      <c r="M1405" s="7" t="s">
        <v>1489</v>
      </c>
      <c r="N1405" s="7" t="s">
        <v>832</v>
      </c>
      <c r="O1405" s="7" t="s">
        <v>833</v>
      </c>
      <c r="P1405" s="7" t="n">
        <v>500</v>
      </c>
      <c r="Q1405" s="93" t="n">
        <f aca="false">P1405/100</f>
        <v>5</v>
      </c>
      <c r="R1405" s="7" t="n">
        <v>32</v>
      </c>
      <c r="S1405" s="7" t="n">
        <v>0</v>
      </c>
      <c r="T1405" s="7" t="n">
        <v>0</v>
      </c>
      <c r="U1405" s="7" t="n">
        <v>0</v>
      </c>
      <c r="V1405" s="7" t="n">
        <v>0</v>
      </c>
      <c r="W1405" s="7" t="n">
        <v>0</v>
      </c>
      <c r="X1405" s="7" t="n">
        <v>1</v>
      </c>
      <c r="Y1405" s="7" t="s">
        <v>834</v>
      </c>
      <c r="Z1405" s="7" t="s">
        <v>835</v>
      </c>
      <c r="AA1405" s="7" t="s">
        <v>836</v>
      </c>
      <c r="AB1405" s="7" t="s">
        <v>837</v>
      </c>
      <c r="AC1405" s="7" t="n">
        <v>0</v>
      </c>
      <c r="AD1405" s="7" t="s">
        <v>838</v>
      </c>
      <c r="AE1405" s="7" t="s">
        <v>836</v>
      </c>
    </row>
    <row r="1406" customFormat="false" ht="12.8" hidden="false" customHeight="false" outlineLevel="0" collapsed="false">
      <c r="L1406" s="7" t="n">
        <v>1659</v>
      </c>
      <c r="M1406" s="7" t="s">
        <v>1490</v>
      </c>
      <c r="N1406" s="7" t="s">
        <v>832</v>
      </c>
      <c r="O1406" s="7" t="s">
        <v>833</v>
      </c>
      <c r="P1406" s="7" t="n">
        <v>290</v>
      </c>
      <c r="Q1406" s="93" t="n">
        <f aca="false">P1406/100</f>
        <v>2.9</v>
      </c>
      <c r="R1406" s="7" t="n">
        <v>32</v>
      </c>
      <c r="S1406" s="7" t="n">
        <v>0</v>
      </c>
      <c r="T1406" s="7" t="n">
        <v>0</v>
      </c>
      <c r="U1406" s="7" t="n">
        <v>0</v>
      </c>
      <c r="V1406" s="7" t="n">
        <v>0</v>
      </c>
      <c r="W1406" s="7" t="n">
        <v>0</v>
      </c>
      <c r="X1406" s="7" t="n">
        <v>1</v>
      </c>
      <c r="Y1406" s="7" t="s">
        <v>834</v>
      </c>
      <c r="Z1406" s="7" t="s">
        <v>835</v>
      </c>
      <c r="AA1406" s="7" t="s">
        <v>836</v>
      </c>
      <c r="AB1406" s="7" t="s">
        <v>837</v>
      </c>
      <c r="AC1406" s="7" t="n">
        <v>0</v>
      </c>
      <c r="AD1406" s="7" t="s">
        <v>838</v>
      </c>
      <c r="AE1406" s="7" t="s">
        <v>836</v>
      </c>
    </row>
    <row r="1407" customFormat="false" ht="12.8" hidden="false" customHeight="false" outlineLevel="0" collapsed="false">
      <c r="L1407" s="7" t="n">
        <v>1660</v>
      </c>
      <c r="M1407" s="7" t="s">
        <v>1491</v>
      </c>
      <c r="N1407" s="7" t="s">
        <v>832</v>
      </c>
      <c r="O1407" s="7" t="s">
        <v>833</v>
      </c>
      <c r="P1407" s="7" t="n">
        <v>200</v>
      </c>
      <c r="Q1407" s="93" t="n">
        <f aca="false">P1407/100</f>
        <v>2</v>
      </c>
      <c r="R1407" s="7" t="n">
        <v>31</v>
      </c>
      <c r="S1407" s="7" t="n">
        <v>0</v>
      </c>
      <c r="T1407" s="7" t="n">
        <v>0</v>
      </c>
      <c r="U1407" s="7" t="n">
        <v>0</v>
      </c>
      <c r="V1407" s="7" t="n">
        <v>0</v>
      </c>
      <c r="W1407" s="7" t="n">
        <v>0</v>
      </c>
      <c r="X1407" s="7" t="n">
        <v>1</v>
      </c>
      <c r="Y1407" s="7" t="s">
        <v>834</v>
      </c>
      <c r="Z1407" s="7" t="s">
        <v>835</v>
      </c>
      <c r="AA1407" s="7" t="s">
        <v>836</v>
      </c>
      <c r="AB1407" s="7" t="s">
        <v>837</v>
      </c>
      <c r="AC1407" s="7" t="n">
        <v>0</v>
      </c>
      <c r="AD1407" s="7" t="s">
        <v>838</v>
      </c>
      <c r="AE1407" s="7" t="s">
        <v>836</v>
      </c>
    </row>
    <row r="1408" customFormat="false" ht="12.8" hidden="false" customHeight="false" outlineLevel="0" collapsed="false">
      <c r="L1408" s="7" t="n">
        <v>1661</v>
      </c>
      <c r="M1408" s="7" t="s">
        <v>1492</v>
      </c>
      <c r="N1408" s="7" t="s">
        <v>832</v>
      </c>
      <c r="O1408" s="7" t="s">
        <v>833</v>
      </c>
      <c r="P1408" s="7" t="n">
        <v>250</v>
      </c>
      <c r="Q1408" s="93" t="n">
        <f aca="false">P1408/100</f>
        <v>2.5</v>
      </c>
      <c r="R1408" s="7" t="n">
        <v>31</v>
      </c>
      <c r="S1408" s="7" t="n">
        <v>0</v>
      </c>
      <c r="T1408" s="7" t="n">
        <v>0</v>
      </c>
      <c r="U1408" s="7" t="n">
        <v>0</v>
      </c>
      <c r="V1408" s="7" t="n">
        <v>0</v>
      </c>
      <c r="W1408" s="7" t="n">
        <v>0</v>
      </c>
      <c r="X1408" s="7" t="n">
        <v>1</v>
      </c>
      <c r="Y1408" s="7" t="s">
        <v>834</v>
      </c>
      <c r="Z1408" s="7" t="s">
        <v>835</v>
      </c>
      <c r="AA1408" s="7" t="s">
        <v>836</v>
      </c>
      <c r="AB1408" s="7" t="s">
        <v>837</v>
      </c>
      <c r="AC1408" s="7" t="n">
        <v>0</v>
      </c>
      <c r="AD1408" s="7" t="s">
        <v>838</v>
      </c>
      <c r="AE1408" s="7" t="s">
        <v>836</v>
      </c>
    </row>
    <row r="1409" customFormat="false" ht="12.8" hidden="false" customHeight="false" outlineLevel="0" collapsed="false">
      <c r="L1409" s="7" t="n">
        <v>1662</v>
      </c>
      <c r="M1409" s="7" t="s">
        <v>1493</v>
      </c>
      <c r="N1409" s="7" t="s">
        <v>832</v>
      </c>
      <c r="O1409" s="7" t="s">
        <v>833</v>
      </c>
      <c r="P1409" s="7" t="n">
        <v>850</v>
      </c>
      <c r="Q1409" s="93" t="n">
        <f aca="false">P1409/100</f>
        <v>8.5</v>
      </c>
      <c r="R1409" s="7" t="n">
        <v>9</v>
      </c>
      <c r="S1409" s="7" t="n">
        <v>0</v>
      </c>
      <c r="T1409" s="7" t="n">
        <v>0</v>
      </c>
      <c r="U1409" s="7" t="n">
        <v>0</v>
      </c>
      <c r="V1409" s="7" t="n">
        <v>0</v>
      </c>
      <c r="W1409" s="7" t="n">
        <v>0</v>
      </c>
      <c r="X1409" s="7" t="n">
        <v>1</v>
      </c>
      <c r="Y1409" s="7" t="s">
        <v>834</v>
      </c>
      <c r="Z1409" s="7" t="s">
        <v>835</v>
      </c>
      <c r="AA1409" s="7" t="s">
        <v>836</v>
      </c>
      <c r="AB1409" s="7" t="s">
        <v>837</v>
      </c>
      <c r="AC1409" s="7" t="n">
        <v>0</v>
      </c>
      <c r="AD1409" s="7" t="s">
        <v>838</v>
      </c>
      <c r="AE1409" s="7" t="s">
        <v>836</v>
      </c>
    </row>
    <row r="1410" customFormat="false" ht="12.8" hidden="false" customHeight="false" outlineLevel="0" collapsed="false">
      <c r="L1410" s="7" t="n">
        <v>1663</v>
      </c>
      <c r="M1410" s="7" t="s">
        <v>1494</v>
      </c>
      <c r="N1410" s="7" t="s">
        <v>832</v>
      </c>
      <c r="O1410" s="7" t="s">
        <v>833</v>
      </c>
      <c r="P1410" s="7" t="n">
        <v>1440</v>
      </c>
      <c r="Q1410" s="93" t="n">
        <f aca="false">P1410/100</f>
        <v>14.4</v>
      </c>
      <c r="R1410" s="7" t="n">
        <v>32</v>
      </c>
      <c r="S1410" s="7" t="n">
        <v>0</v>
      </c>
      <c r="T1410" s="7" t="n">
        <v>0</v>
      </c>
      <c r="U1410" s="7" t="n">
        <v>0</v>
      </c>
      <c r="V1410" s="7" t="n">
        <v>0</v>
      </c>
      <c r="W1410" s="7" t="n">
        <v>0</v>
      </c>
      <c r="X1410" s="7" t="n">
        <v>1</v>
      </c>
      <c r="Y1410" s="7" t="s">
        <v>834</v>
      </c>
      <c r="Z1410" s="7" t="s">
        <v>835</v>
      </c>
      <c r="AA1410" s="7" t="s">
        <v>836</v>
      </c>
      <c r="AB1410" s="7" t="s">
        <v>837</v>
      </c>
      <c r="AC1410" s="7" t="n">
        <v>0</v>
      </c>
      <c r="AD1410" s="7" t="s">
        <v>838</v>
      </c>
      <c r="AE1410" s="7" t="s">
        <v>836</v>
      </c>
    </row>
    <row r="1411" customFormat="false" ht="12.8" hidden="false" customHeight="false" outlineLevel="0" collapsed="false">
      <c r="L1411" s="7" t="n">
        <v>1664</v>
      </c>
      <c r="M1411" s="7" t="s">
        <v>1495</v>
      </c>
      <c r="N1411" s="7" t="s">
        <v>832</v>
      </c>
      <c r="O1411" s="7" t="s">
        <v>833</v>
      </c>
      <c r="P1411" s="7" t="n">
        <v>1950</v>
      </c>
      <c r="Q1411" s="93" t="n">
        <f aca="false">P1411/100</f>
        <v>19.5</v>
      </c>
      <c r="R1411" s="7" t="n">
        <v>36</v>
      </c>
      <c r="S1411" s="7" t="n">
        <v>0</v>
      </c>
      <c r="T1411" s="7" t="n">
        <v>0</v>
      </c>
      <c r="U1411" s="7" t="n">
        <v>0</v>
      </c>
      <c r="V1411" s="7" t="n">
        <v>0</v>
      </c>
      <c r="W1411" s="7" t="n">
        <v>0</v>
      </c>
      <c r="X1411" s="7" t="n">
        <v>3</v>
      </c>
      <c r="Y1411" s="7" t="s">
        <v>834</v>
      </c>
      <c r="Z1411" s="7" t="s">
        <v>835</v>
      </c>
      <c r="AA1411" s="7" t="s">
        <v>836</v>
      </c>
      <c r="AB1411" s="7" t="s">
        <v>837</v>
      </c>
      <c r="AC1411" s="7" t="n">
        <v>0</v>
      </c>
      <c r="AD1411" s="7" t="s">
        <v>838</v>
      </c>
      <c r="AE1411" s="7" t="s">
        <v>836</v>
      </c>
    </row>
    <row r="1412" customFormat="false" ht="12.8" hidden="false" customHeight="false" outlineLevel="0" collapsed="false">
      <c r="L1412" s="7" t="n">
        <v>1835</v>
      </c>
      <c r="M1412" s="7" t="s">
        <v>1496</v>
      </c>
      <c r="N1412" s="7" t="s">
        <v>832</v>
      </c>
      <c r="O1412" s="7" t="s">
        <v>833</v>
      </c>
      <c r="P1412" s="7" t="n">
        <v>378</v>
      </c>
      <c r="Q1412" s="93" t="n">
        <f aca="false">P1412/100</f>
        <v>3.78</v>
      </c>
      <c r="R1412" s="7" t="n">
        <v>15</v>
      </c>
      <c r="S1412" s="7" t="n">
        <v>0</v>
      </c>
      <c r="T1412" s="7" t="n">
        <v>0</v>
      </c>
      <c r="U1412" s="7" t="n">
        <v>0</v>
      </c>
      <c r="V1412" s="7" t="n">
        <v>0</v>
      </c>
      <c r="W1412" s="7" t="n">
        <v>0</v>
      </c>
      <c r="X1412" s="7" t="n">
        <v>1</v>
      </c>
      <c r="Y1412" s="7" t="s">
        <v>834</v>
      </c>
      <c r="Z1412" s="7" t="s">
        <v>835</v>
      </c>
      <c r="AA1412" s="7" t="s">
        <v>836</v>
      </c>
      <c r="AB1412" s="7" t="s">
        <v>837</v>
      </c>
      <c r="AC1412" s="7" t="n">
        <v>0</v>
      </c>
      <c r="AD1412" s="7" t="s">
        <v>838</v>
      </c>
      <c r="AE1412" s="7" t="s">
        <v>836</v>
      </c>
    </row>
    <row r="1413" customFormat="false" ht="12.8" hidden="false" customHeight="false" outlineLevel="0" collapsed="false">
      <c r="L1413" s="7" t="n">
        <v>1837</v>
      </c>
      <c r="M1413" s="7" t="s">
        <v>1497</v>
      </c>
      <c r="N1413" s="7" t="s">
        <v>832</v>
      </c>
      <c r="O1413" s="7" t="s">
        <v>833</v>
      </c>
      <c r="P1413" s="7" t="n">
        <v>432</v>
      </c>
      <c r="Q1413" s="93" t="n">
        <f aca="false">P1413/100</f>
        <v>4.32</v>
      </c>
      <c r="R1413" s="7" t="n">
        <v>15</v>
      </c>
      <c r="S1413" s="7" t="n">
        <v>0</v>
      </c>
      <c r="T1413" s="7" t="n">
        <v>0</v>
      </c>
      <c r="U1413" s="7" t="n">
        <v>0</v>
      </c>
      <c r="V1413" s="7" t="n">
        <v>0</v>
      </c>
      <c r="W1413" s="7" t="n">
        <v>0</v>
      </c>
      <c r="X1413" s="7" t="n">
        <v>1</v>
      </c>
      <c r="Y1413" s="7" t="s">
        <v>834</v>
      </c>
      <c r="Z1413" s="7" t="s">
        <v>835</v>
      </c>
      <c r="AA1413" s="7" t="s">
        <v>836</v>
      </c>
      <c r="AB1413" s="7" t="s">
        <v>837</v>
      </c>
      <c r="AC1413" s="7" t="n">
        <v>0</v>
      </c>
      <c r="AD1413" s="7" t="s">
        <v>838</v>
      </c>
      <c r="AE1413" s="7" t="s">
        <v>836</v>
      </c>
    </row>
    <row r="1414" customFormat="false" ht="12.8" hidden="false" customHeight="false" outlineLevel="0" collapsed="false">
      <c r="L1414" s="7" t="n">
        <v>1839</v>
      </c>
      <c r="M1414" s="7" t="s">
        <v>1498</v>
      </c>
      <c r="N1414" s="7" t="s">
        <v>832</v>
      </c>
      <c r="O1414" s="7" t="s">
        <v>833</v>
      </c>
      <c r="P1414" s="7" t="n">
        <v>495</v>
      </c>
      <c r="Q1414" s="93" t="n">
        <f aca="false">P1414/100</f>
        <v>4.95</v>
      </c>
      <c r="R1414" s="7" t="n">
        <v>15</v>
      </c>
      <c r="S1414" s="7" t="n">
        <v>0</v>
      </c>
      <c r="T1414" s="7" t="n">
        <v>0</v>
      </c>
      <c r="U1414" s="7" t="n">
        <v>0</v>
      </c>
      <c r="V1414" s="7" t="n">
        <v>0</v>
      </c>
      <c r="W1414" s="7" t="n">
        <v>0</v>
      </c>
      <c r="X1414" s="7" t="n">
        <v>1</v>
      </c>
      <c r="Y1414" s="7" t="s">
        <v>834</v>
      </c>
      <c r="Z1414" s="7" t="s">
        <v>835</v>
      </c>
      <c r="AA1414" s="7" t="s">
        <v>836</v>
      </c>
      <c r="AB1414" s="7" t="s">
        <v>837</v>
      </c>
      <c r="AC1414" s="7" t="n">
        <v>0</v>
      </c>
      <c r="AD1414" s="7" t="s">
        <v>838</v>
      </c>
      <c r="AE1414" s="7" t="s">
        <v>836</v>
      </c>
    </row>
    <row r="1415" customFormat="false" ht="12.8" hidden="false" customHeight="false" outlineLevel="0" collapsed="false">
      <c r="L1415" s="7" t="n">
        <v>1840</v>
      </c>
      <c r="M1415" s="7" t="s">
        <v>1499</v>
      </c>
      <c r="N1415" s="7" t="s">
        <v>832</v>
      </c>
      <c r="O1415" s="7" t="s">
        <v>833</v>
      </c>
      <c r="P1415" s="7" t="n">
        <v>1395</v>
      </c>
      <c r="Q1415" s="93" t="n">
        <f aca="false">P1415/100</f>
        <v>13.95</v>
      </c>
      <c r="R1415" s="7" t="n">
        <v>15</v>
      </c>
      <c r="S1415" s="7" t="n">
        <v>0</v>
      </c>
      <c r="T1415" s="7" t="n">
        <v>0</v>
      </c>
      <c r="U1415" s="7" t="n">
        <v>0</v>
      </c>
      <c r="V1415" s="7" t="n">
        <v>0</v>
      </c>
      <c r="W1415" s="7" t="n">
        <v>0</v>
      </c>
      <c r="X1415" s="7" t="n">
        <v>1</v>
      </c>
      <c r="Y1415" s="7" t="s">
        <v>834</v>
      </c>
      <c r="Z1415" s="7" t="s">
        <v>835</v>
      </c>
      <c r="AA1415" s="7" t="s">
        <v>836</v>
      </c>
      <c r="AB1415" s="7" t="s">
        <v>837</v>
      </c>
      <c r="AC1415" s="7" t="n">
        <v>0</v>
      </c>
      <c r="AD1415" s="7" t="s">
        <v>838</v>
      </c>
      <c r="AE1415" s="7" t="s">
        <v>836</v>
      </c>
    </row>
    <row r="1416" customFormat="false" ht="12.8" hidden="false" customHeight="false" outlineLevel="0" collapsed="false">
      <c r="L1416" s="7" t="n">
        <v>1841</v>
      </c>
      <c r="M1416" s="7" t="s">
        <v>1500</v>
      </c>
      <c r="N1416" s="7" t="s">
        <v>832</v>
      </c>
      <c r="O1416" s="7" t="s">
        <v>833</v>
      </c>
      <c r="P1416" s="7" t="n">
        <v>1215</v>
      </c>
      <c r="Q1416" s="93" t="n">
        <f aca="false">P1416/100</f>
        <v>12.15</v>
      </c>
      <c r="R1416" s="7" t="n">
        <v>15</v>
      </c>
      <c r="S1416" s="7" t="n">
        <v>0</v>
      </c>
      <c r="T1416" s="7" t="n">
        <v>0</v>
      </c>
      <c r="U1416" s="7" t="n">
        <v>0</v>
      </c>
      <c r="V1416" s="7" t="n">
        <v>0</v>
      </c>
      <c r="W1416" s="7" t="n">
        <v>0</v>
      </c>
      <c r="X1416" s="7" t="n">
        <v>1</v>
      </c>
      <c r="Y1416" s="7" t="s">
        <v>834</v>
      </c>
      <c r="Z1416" s="7" t="s">
        <v>835</v>
      </c>
      <c r="AA1416" s="7" t="s">
        <v>836</v>
      </c>
      <c r="AB1416" s="7" t="s">
        <v>837</v>
      </c>
      <c r="AC1416" s="7" t="n">
        <v>0</v>
      </c>
      <c r="AD1416" s="7" t="s">
        <v>838</v>
      </c>
      <c r="AE1416" s="7" t="s">
        <v>836</v>
      </c>
    </row>
    <row r="1417" customFormat="false" ht="12.8" hidden="false" customHeight="false" outlineLevel="0" collapsed="false">
      <c r="L1417" s="7" t="n">
        <v>1842</v>
      </c>
      <c r="M1417" s="7" t="s">
        <v>909</v>
      </c>
      <c r="N1417" s="7" t="s">
        <v>832</v>
      </c>
      <c r="O1417" s="7" t="s">
        <v>833</v>
      </c>
      <c r="P1417" s="7" t="n">
        <v>1665</v>
      </c>
      <c r="Q1417" s="93" t="n">
        <f aca="false">P1417/100</f>
        <v>16.65</v>
      </c>
      <c r="R1417" s="7" t="n">
        <v>15</v>
      </c>
      <c r="S1417" s="7" t="n">
        <v>0</v>
      </c>
      <c r="T1417" s="7" t="n">
        <v>0</v>
      </c>
      <c r="U1417" s="7" t="n">
        <v>0</v>
      </c>
      <c r="V1417" s="7" t="n">
        <v>0</v>
      </c>
      <c r="W1417" s="7" t="n">
        <v>0</v>
      </c>
      <c r="X1417" s="7" t="n">
        <v>1</v>
      </c>
      <c r="Y1417" s="7" t="s">
        <v>834</v>
      </c>
      <c r="Z1417" s="7" t="s">
        <v>835</v>
      </c>
      <c r="AA1417" s="7" t="s">
        <v>836</v>
      </c>
      <c r="AB1417" s="7" t="s">
        <v>837</v>
      </c>
      <c r="AC1417" s="7" t="n">
        <v>0</v>
      </c>
      <c r="AD1417" s="7" t="s">
        <v>838</v>
      </c>
      <c r="AE1417" s="7" t="s">
        <v>836</v>
      </c>
    </row>
    <row r="1418" customFormat="false" ht="12.8" hidden="false" customHeight="false" outlineLevel="0" collapsed="false">
      <c r="L1418" s="7" t="n">
        <v>1843</v>
      </c>
      <c r="M1418" s="7" t="s">
        <v>1501</v>
      </c>
      <c r="N1418" s="7" t="s">
        <v>832</v>
      </c>
      <c r="O1418" s="7" t="s">
        <v>833</v>
      </c>
      <c r="P1418" s="7" t="n">
        <v>7155</v>
      </c>
      <c r="Q1418" s="93" t="n">
        <f aca="false">P1418/100</f>
        <v>71.55</v>
      </c>
      <c r="R1418" s="7" t="n">
        <v>15</v>
      </c>
      <c r="S1418" s="7" t="n">
        <v>0</v>
      </c>
      <c r="T1418" s="7" t="n">
        <v>0</v>
      </c>
      <c r="U1418" s="7" t="n">
        <v>0</v>
      </c>
      <c r="V1418" s="7" t="n">
        <v>0</v>
      </c>
      <c r="W1418" s="7" t="n">
        <v>0</v>
      </c>
      <c r="X1418" s="7" t="n">
        <v>1</v>
      </c>
      <c r="Y1418" s="7" t="s">
        <v>834</v>
      </c>
      <c r="Z1418" s="7" t="s">
        <v>835</v>
      </c>
      <c r="AA1418" s="7" t="s">
        <v>836</v>
      </c>
      <c r="AB1418" s="7" t="s">
        <v>837</v>
      </c>
      <c r="AC1418" s="7" t="n">
        <v>0</v>
      </c>
      <c r="AD1418" s="7" t="s">
        <v>838</v>
      </c>
      <c r="AE1418" s="7" t="s">
        <v>836</v>
      </c>
    </row>
    <row r="1419" customFormat="false" ht="12.8" hidden="false" customHeight="false" outlineLevel="0" collapsed="false">
      <c r="L1419" s="7" t="n">
        <v>1844</v>
      </c>
      <c r="M1419" s="7" t="s">
        <v>1502</v>
      </c>
      <c r="N1419" s="7" t="s">
        <v>832</v>
      </c>
      <c r="O1419" s="7" t="s">
        <v>833</v>
      </c>
      <c r="P1419" s="7" t="n">
        <v>8010</v>
      </c>
      <c r="Q1419" s="93" t="n">
        <f aca="false">P1419/100</f>
        <v>80.1</v>
      </c>
      <c r="R1419" s="7" t="n">
        <v>15</v>
      </c>
      <c r="S1419" s="7" t="n">
        <v>0</v>
      </c>
      <c r="T1419" s="7" t="n">
        <v>0</v>
      </c>
      <c r="U1419" s="7" t="n">
        <v>0</v>
      </c>
      <c r="V1419" s="7" t="n">
        <v>0</v>
      </c>
      <c r="W1419" s="7" t="n">
        <v>0</v>
      </c>
      <c r="X1419" s="7" t="n">
        <v>1</v>
      </c>
      <c r="Y1419" s="7" t="s">
        <v>834</v>
      </c>
      <c r="Z1419" s="7" t="s">
        <v>835</v>
      </c>
      <c r="AA1419" s="7" t="s">
        <v>836</v>
      </c>
      <c r="AB1419" s="7" t="s">
        <v>837</v>
      </c>
      <c r="AC1419" s="7" t="n">
        <v>0</v>
      </c>
      <c r="AD1419" s="7" t="s">
        <v>838</v>
      </c>
      <c r="AE1419" s="7" t="s">
        <v>836</v>
      </c>
    </row>
    <row r="1420" customFormat="false" ht="12.8" hidden="false" customHeight="false" outlineLevel="0" collapsed="false">
      <c r="L1420" s="7" t="n">
        <v>1845</v>
      </c>
      <c r="M1420" s="7" t="s">
        <v>1503</v>
      </c>
      <c r="N1420" s="7" t="s">
        <v>832</v>
      </c>
      <c r="O1420" s="7" t="s">
        <v>833</v>
      </c>
      <c r="P1420" s="7" t="n">
        <v>9855</v>
      </c>
      <c r="Q1420" s="93" t="n">
        <f aca="false">P1420/100</f>
        <v>98.55</v>
      </c>
      <c r="R1420" s="7" t="n">
        <v>15</v>
      </c>
      <c r="S1420" s="7" t="n">
        <v>0</v>
      </c>
      <c r="T1420" s="7" t="n">
        <v>0</v>
      </c>
      <c r="U1420" s="7" t="n">
        <v>0</v>
      </c>
      <c r="V1420" s="7" t="n">
        <v>0</v>
      </c>
      <c r="W1420" s="7" t="n">
        <v>0</v>
      </c>
      <c r="X1420" s="7" t="n">
        <v>1</v>
      </c>
      <c r="Y1420" s="7" t="s">
        <v>834</v>
      </c>
      <c r="Z1420" s="7" t="s">
        <v>835</v>
      </c>
      <c r="AA1420" s="7" t="s">
        <v>836</v>
      </c>
      <c r="AB1420" s="7" t="s">
        <v>837</v>
      </c>
      <c r="AC1420" s="7" t="n">
        <v>0</v>
      </c>
      <c r="AD1420" s="7" t="s">
        <v>838</v>
      </c>
      <c r="AE1420" s="7" t="s">
        <v>836</v>
      </c>
    </row>
    <row r="1421" customFormat="false" ht="12.8" hidden="false" customHeight="false" outlineLevel="0" collapsed="false">
      <c r="L1421" s="7" t="n">
        <v>1846</v>
      </c>
      <c r="M1421" s="7" t="s">
        <v>916</v>
      </c>
      <c r="N1421" s="7" t="s">
        <v>832</v>
      </c>
      <c r="O1421" s="7" t="s">
        <v>862</v>
      </c>
      <c r="P1421" s="7" t="n">
        <v>855</v>
      </c>
      <c r="Q1421" s="93" t="n">
        <f aca="false">P1421/100</f>
        <v>8.55</v>
      </c>
      <c r="R1421" s="7" t="n">
        <v>15</v>
      </c>
      <c r="S1421" s="7" t="n">
        <v>0</v>
      </c>
      <c r="T1421" s="7" t="n">
        <v>0</v>
      </c>
      <c r="U1421" s="7" t="n">
        <v>0</v>
      </c>
      <c r="V1421" s="7" t="n">
        <v>0</v>
      </c>
      <c r="W1421" s="7" t="n">
        <v>0</v>
      </c>
      <c r="X1421" s="7" t="n">
        <v>1</v>
      </c>
      <c r="Y1421" s="7" t="s">
        <v>834</v>
      </c>
      <c r="Z1421" s="7" t="s">
        <v>835</v>
      </c>
      <c r="AA1421" s="7" t="s">
        <v>836</v>
      </c>
      <c r="AB1421" s="7" t="s">
        <v>837</v>
      </c>
      <c r="AC1421" s="7" t="n">
        <v>0</v>
      </c>
      <c r="AD1421" s="7" t="s">
        <v>838</v>
      </c>
      <c r="AE1421" s="7" t="s">
        <v>836</v>
      </c>
    </row>
    <row r="1422" customFormat="false" ht="12.8" hidden="false" customHeight="false" outlineLevel="0" collapsed="false">
      <c r="L1422" s="7" t="n">
        <v>1847</v>
      </c>
      <c r="M1422" s="7" t="s">
        <v>918</v>
      </c>
      <c r="N1422" s="7" t="s">
        <v>832</v>
      </c>
      <c r="O1422" s="7" t="s">
        <v>862</v>
      </c>
      <c r="P1422" s="7" t="n">
        <v>4950</v>
      </c>
      <c r="Q1422" s="93" t="n">
        <f aca="false">P1422/100</f>
        <v>49.5</v>
      </c>
      <c r="R1422" s="7" t="n">
        <v>15</v>
      </c>
      <c r="S1422" s="7" t="n">
        <v>0</v>
      </c>
      <c r="T1422" s="7" t="n">
        <v>0</v>
      </c>
      <c r="U1422" s="7" t="n">
        <v>0</v>
      </c>
      <c r="V1422" s="7" t="n">
        <v>0</v>
      </c>
      <c r="W1422" s="7" t="n">
        <v>0</v>
      </c>
      <c r="X1422" s="7" t="n">
        <v>1</v>
      </c>
      <c r="Y1422" s="7" t="s">
        <v>834</v>
      </c>
      <c r="Z1422" s="7" t="s">
        <v>835</v>
      </c>
      <c r="AA1422" s="7" t="s">
        <v>836</v>
      </c>
      <c r="AB1422" s="7" t="s">
        <v>837</v>
      </c>
      <c r="AC1422" s="7" t="n">
        <v>0</v>
      </c>
      <c r="AD1422" s="7" t="s">
        <v>838</v>
      </c>
      <c r="AE1422" s="7" t="s">
        <v>836</v>
      </c>
    </row>
    <row r="1048563" customFormat="false" ht="12.75" hidden="false" customHeight="true" outlineLevel="0" collapsed="false"/>
    <row r="1048564" customFormat="false" ht="12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8">
    <mergeCell ref="B3:C3"/>
    <mergeCell ref="D3:E3"/>
    <mergeCell ref="B29:C29"/>
    <mergeCell ref="D29:E29"/>
    <mergeCell ref="B38:C38"/>
    <mergeCell ref="D38:E38"/>
    <mergeCell ref="B47:C47"/>
    <mergeCell ref="D47:E4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03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O4" activeCellId="0" sqref="O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88" width="11.24"/>
    <col collapsed="false" customWidth="true" hidden="false" outlineLevel="0" max="3" min="2" style="7" width="11.24"/>
    <col collapsed="false" customWidth="true" hidden="false" outlineLevel="0" max="4" min="4" style="7" width="2.16"/>
    <col collapsed="false" customWidth="true" hidden="false" outlineLevel="0" max="8" min="5" style="109" width="8.65"/>
    <col collapsed="false" customWidth="true" hidden="false" outlineLevel="0" max="9" min="9" style="7" width="2.38"/>
    <col collapsed="false" customWidth="true" hidden="false" outlineLevel="0" max="10" min="10" style="88" width="10.81"/>
    <col collapsed="false" customWidth="true" hidden="false" outlineLevel="0" max="11" min="11" style="7" width="10.27"/>
    <col collapsed="false" customWidth="true" hidden="false" outlineLevel="0" max="12" min="12" style="7" width="3.89"/>
    <col collapsed="false" customWidth="true" hidden="false" outlineLevel="0" max="13" min="13" style="7" width="40.32"/>
    <col collapsed="false" customWidth="true" hidden="false" outlineLevel="0" max="14" min="14" style="7" width="12.11"/>
    <col collapsed="false" customWidth="true" hidden="false" outlineLevel="0" max="1023" min="15" style="7" width="11.24"/>
    <col collapsed="false" customWidth="true" hidden="false" outlineLevel="0" max="1024" min="1024" style="7" width="8.65"/>
  </cols>
  <sheetData>
    <row r="1" customFormat="false" ht="46.25" hidden="false" customHeight="false" outlineLevel="0" collapsed="false">
      <c r="A1" s="110" t="s">
        <v>1577</v>
      </c>
      <c r="B1" s="111" t="s">
        <v>1578</v>
      </c>
      <c r="C1" s="111" t="s">
        <v>1579</v>
      </c>
      <c r="E1" s="112" t="s">
        <v>1580</v>
      </c>
      <c r="F1" s="112" t="s">
        <v>1581</v>
      </c>
      <c r="G1" s="112" t="s">
        <v>1582</v>
      </c>
      <c r="H1" s="112" t="s">
        <v>1583</v>
      </c>
      <c r="J1" s="113" t="s">
        <v>1584</v>
      </c>
      <c r="K1" s="113" t="s">
        <v>1585</v>
      </c>
      <c r="M1" s="7" t="s">
        <v>1586</v>
      </c>
      <c r="N1" s="7" t="s">
        <v>1587</v>
      </c>
      <c r="O1" s="7" t="s">
        <v>1588</v>
      </c>
      <c r="P1" s="7" t="s">
        <v>1589</v>
      </c>
      <c r="Q1" s="7" t="s">
        <v>1590</v>
      </c>
      <c r="R1" s="7" t="s">
        <v>1591</v>
      </c>
      <c r="S1" s="7" t="s">
        <v>1592</v>
      </c>
      <c r="T1" s="7" t="s">
        <v>1593</v>
      </c>
      <c r="U1" s="7" t="s">
        <v>1594</v>
      </c>
    </row>
    <row r="2" customFormat="false" ht="12.8" hidden="false" customHeight="false" outlineLevel="0" collapsed="false">
      <c r="M2" s="7" t="str">
        <f aca="false">Tarif_avec_Préparation_Commande!A2</f>
        <v>B_PLU-20210419</v>
      </c>
      <c r="N2" s="7" t="n">
        <f aca="false">Tarif_avec_Préparation_Commande!B2</f>
        <v>0</v>
      </c>
      <c r="O2" s="7" t="n">
        <f aca="false">Tarif_avec_Préparation_Commande!C2</f>
        <v>0</v>
      </c>
      <c r="P2" s="93" t="n">
        <f aca="false">Tarif_avec_Préparation_Commande!D2</f>
        <v>0</v>
      </c>
      <c r="S2" s="93"/>
      <c r="U2" s="93"/>
    </row>
    <row r="3" customFormat="false" ht="12.8" hidden="false" customHeight="false" outlineLevel="0" collapsed="false">
      <c r="M3" s="7" t="str">
        <f aca="false">Tarif_avec_Préparation_Commande!A3</f>
        <v>1   PLANTS EN GODETS G5 / M5 (LE PLANT)</v>
      </c>
      <c r="N3" s="7" t="str">
        <f aca="false">Tarif_avec_Préparation_Commande!B3</f>
        <v>à l'unité</v>
      </c>
      <c r="O3" s="7" t="n">
        <f aca="false">Tarif_avec_Préparation_Commande!C3</f>
        <v>0</v>
      </c>
      <c r="P3" s="7" t="str">
        <f aca="false">Tarif_avec_Préparation_Commande!D3</f>
        <v>≥ 6</v>
      </c>
      <c r="Q3" s="93" t="n">
        <f aca="false">Tarif_avec_Préparation_Commande!E3</f>
        <v>0</v>
      </c>
      <c r="R3" s="7" t="n">
        <f aca="false">Tarif_avec_Préparation_Commande!F3</f>
        <v>0</v>
      </c>
      <c r="S3" s="93" t="n">
        <f aca="false">Tarif_avec_Préparation_Commande!G3</f>
        <v>0</v>
      </c>
      <c r="T3" s="7" t="n">
        <f aca="false">Tarif_avec_Préparation_Commande!H3</f>
        <v>0</v>
      </c>
      <c r="U3" s="93" t="n">
        <f aca="false">Tarif_avec_Préparation_Commande!I3</f>
        <v>0</v>
      </c>
    </row>
    <row r="4" customFormat="false" ht="12.8" hidden="false" customHeight="false" outlineLevel="0" collapsed="false">
      <c r="A4" s="88" t="n">
        <f aca="false">N4</f>
        <v>1001</v>
      </c>
      <c r="B4" s="7" t="str">
        <f aca="false">"CTR"&amp;N4</f>
        <v>CTR1001</v>
      </c>
      <c r="C4" s="7" t="n">
        <f aca="false">SUMIF(Bon_de_Commande!O$24:O$983,A4,Bon_de_Commande!C$24:C$983)</f>
        <v>0</v>
      </c>
      <c r="E4" s="109" t="n">
        <v>6</v>
      </c>
      <c r="J4" s="88" t="n">
        <f aca="false">IF(AND($H4&lt;&gt;0, $C4&gt;=$H4),V4,IF(AND($G4&lt;&gt;0,$C4&gt;=$G4),T4,IF(AND($F4&lt;&gt;0,$C4&gt;=$F4),R4,IF(AND($E4&lt;&gt;0,$C4&gt;=$E4),P4,N4))))</f>
        <v>1001</v>
      </c>
      <c r="K4" s="93" t="n">
        <f aca="false">IF(AND($H4&lt;&gt;0, $C4&gt;=$H4),W4,IF(AND($G4&lt;&gt;0,$C4&gt;=$G4),U4,IF(AND($F4&lt;&gt;0,$C4&gt;=$F4),S4,IF(AND($E4&lt;&gt;0,$C4&gt;=$E4),Q4,O4))))</f>
        <v>2.3</v>
      </c>
      <c r="L4" s="93"/>
      <c r="M4" s="7" t="str">
        <f aca="false">Tarif_avec_Préparation_Commande!A4</f>
        <v>TOMATES G5                </v>
      </c>
      <c r="N4" s="7" t="n">
        <f aca="false">Tarif_avec_Préparation_Commande!B4</f>
        <v>1001</v>
      </c>
      <c r="O4" s="93" t="n">
        <f aca="false">Tarif_avec_Préparation_Commande!C4</f>
        <v>2.3</v>
      </c>
      <c r="P4" s="7" t="n">
        <f aca="false">Tarif_avec_Préparation_Commande!D4</f>
        <v>1051</v>
      </c>
      <c r="Q4" s="93" t="n">
        <f aca="false">Tarif_avec_Préparation_Commande!E4</f>
        <v>2</v>
      </c>
      <c r="R4" s="92" t="n">
        <f aca="false">Tarif_avec_Préparation_Commande!F4</f>
        <v>0</v>
      </c>
      <c r="S4" s="93" t="n">
        <f aca="false">Tarif_avec_Préparation_Commande!G4</f>
        <v>0</v>
      </c>
      <c r="T4" s="92" t="n">
        <f aca="false">Tarif_avec_Préparation_Commande!H4</f>
        <v>0</v>
      </c>
      <c r="U4" s="93" t="n">
        <f aca="false">Tarif_avec_Préparation_Commande!I4</f>
        <v>0</v>
      </c>
    </row>
    <row r="5" customFormat="false" ht="12.8" hidden="false" customHeight="false" outlineLevel="0" collapsed="false">
      <c r="A5" s="88" t="n">
        <f aca="false">N5</f>
        <v>1002</v>
      </c>
      <c r="B5" s="7" t="str">
        <f aca="false">"CTR"&amp;N5</f>
        <v>CTR1002</v>
      </c>
      <c r="C5" s="7" t="n">
        <f aca="false">SUMIF(Bon_de_Commande!O$24:O$983,A5,Bon_de_Commande!C$24:C$983)</f>
        <v>0</v>
      </c>
      <c r="E5" s="109" t="n">
        <v>6</v>
      </c>
      <c r="J5" s="88" t="n">
        <f aca="false">IF(AND($H5&lt;&gt;0, $C5&gt;=$H5),V5,IF(AND($G5&lt;&gt;0,$C5&gt;=$G5),T5,IF(AND($F5&lt;&gt;0,$C5&gt;=$F5),R5,IF(AND($E5&lt;&gt;0,$C5&gt;=$E5),P5,N5))))</f>
        <v>1002</v>
      </c>
      <c r="K5" s="93" t="n">
        <f aca="false">IF(AND($H5&lt;&gt;0, $C5&gt;=$H5),W5,IF(AND($G5&lt;&gt;0,$C5&gt;=$G5),U5,IF(AND($F5&lt;&gt;0,$C5&gt;=$F5),S5,IF(AND($E5&lt;&gt;0,$C5&gt;=$E5),Q5,O5))))</f>
        <v>2.3</v>
      </c>
      <c r="L5" s="93"/>
      <c r="M5" s="7" t="str">
        <f aca="false">Tarif_avec_Préparation_Commande!A5</f>
        <v>AUBERGINES G5             </v>
      </c>
      <c r="N5" s="7" t="n">
        <f aca="false">Tarif_avec_Préparation_Commande!B5</f>
        <v>1002</v>
      </c>
      <c r="O5" s="93" t="n">
        <f aca="false">Tarif_avec_Préparation_Commande!C5</f>
        <v>2.3</v>
      </c>
      <c r="P5" s="7" t="n">
        <f aca="false">Tarif_avec_Préparation_Commande!D5</f>
        <v>1052</v>
      </c>
      <c r="Q5" s="93" t="n">
        <f aca="false">Tarif_avec_Préparation_Commande!E5</f>
        <v>2</v>
      </c>
      <c r="R5" s="92" t="n">
        <f aca="false">Tarif_avec_Préparation_Commande!F5</f>
        <v>0</v>
      </c>
      <c r="S5" s="93" t="n">
        <f aca="false">Tarif_avec_Préparation_Commande!G5</f>
        <v>0</v>
      </c>
      <c r="T5" s="92" t="n">
        <f aca="false">Tarif_avec_Préparation_Commande!H5</f>
        <v>0</v>
      </c>
      <c r="U5" s="93" t="n">
        <f aca="false">Tarif_avec_Préparation_Commande!I5</f>
        <v>0</v>
      </c>
    </row>
    <row r="6" customFormat="false" ht="12.8" hidden="false" customHeight="false" outlineLevel="0" collapsed="false">
      <c r="A6" s="88" t="n">
        <f aca="false">N6</f>
        <v>1003</v>
      </c>
      <c r="B6" s="7" t="str">
        <f aca="false">"CTR"&amp;N6</f>
        <v>CTR1003</v>
      </c>
      <c r="C6" s="7" t="n">
        <f aca="false">SUMIF(Bon_de_Commande!O$24:O$983,A6,Bon_de_Commande!C$24:C$983)</f>
        <v>0</v>
      </c>
      <c r="E6" s="109" t="n">
        <v>6</v>
      </c>
      <c r="J6" s="88" t="n">
        <f aca="false">IF(AND($H6&lt;&gt;0, $C6&gt;=$H6),V6,IF(AND($G6&lt;&gt;0,$C6&gt;=$G6),T6,IF(AND($F6&lt;&gt;0,$C6&gt;=$F6),R6,IF(AND($E6&lt;&gt;0,$C6&gt;=$E6),P6,N6))))</f>
        <v>1003</v>
      </c>
      <c r="K6" s="93" t="n">
        <f aca="false">IF(AND($H6&lt;&gt;0, $C6&gt;=$H6),W6,IF(AND($G6&lt;&gt;0,$C6&gt;=$G6),U6,IF(AND($F6&lt;&gt;0,$C6&gt;=$F6),S6,IF(AND($E6&lt;&gt;0,$C6&gt;=$E6),Q6,O6))))</f>
        <v>2.3</v>
      </c>
      <c r="L6" s="93"/>
      <c r="M6" s="7" t="str">
        <f aca="false">Tarif_avec_Préparation_Commande!A6</f>
        <v>POIVRON G5                </v>
      </c>
      <c r="N6" s="7" t="n">
        <f aca="false">Tarif_avec_Préparation_Commande!B6</f>
        <v>1003</v>
      </c>
      <c r="O6" s="93" t="n">
        <f aca="false">Tarif_avec_Préparation_Commande!C6</f>
        <v>2.3</v>
      </c>
      <c r="P6" s="7" t="n">
        <f aca="false">Tarif_avec_Préparation_Commande!D6</f>
        <v>1053</v>
      </c>
      <c r="Q6" s="93" t="n">
        <f aca="false">Tarif_avec_Préparation_Commande!E6</f>
        <v>2</v>
      </c>
      <c r="R6" s="92" t="n">
        <f aca="false">Tarif_avec_Préparation_Commande!F6</f>
        <v>0</v>
      </c>
      <c r="S6" s="93" t="n">
        <f aca="false">Tarif_avec_Préparation_Commande!G6</f>
        <v>0</v>
      </c>
      <c r="T6" s="92" t="n">
        <f aca="false">Tarif_avec_Préparation_Commande!H6</f>
        <v>0</v>
      </c>
      <c r="U6" s="93" t="n">
        <f aca="false">Tarif_avec_Préparation_Commande!I6</f>
        <v>0</v>
      </c>
    </row>
    <row r="7" customFormat="false" ht="12.8" hidden="false" customHeight="false" outlineLevel="0" collapsed="false">
      <c r="A7" s="88" t="n">
        <f aca="false">N7</f>
        <v>1004</v>
      </c>
      <c r="B7" s="7" t="str">
        <f aca="false">"CTR"&amp;N7</f>
        <v>CTR1004</v>
      </c>
      <c r="C7" s="7" t="n">
        <f aca="false">SUMIF(Bon_de_Commande!O$24:O$983,A7,Bon_de_Commande!C$24:C$983)</f>
        <v>0</v>
      </c>
      <c r="E7" s="109" t="n">
        <v>6</v>
      </c>
      <c r="J7" s="88" t="n">
        <f aca="false">IF(AND($H7&lt;&gt;0, $C7&gt;=$H7),V7,IF(AND($G7&lt;&gt;0,$C7&gt;=$G7),T7,IF(AND($F7&lt;&gt;0,$C7&gt;=$F7),R7,IF(AND($E7&lt;&gt;0,$C7&gt;=$E7),P7,N7))))</f>
        <v>1004</v>
      </c>
      <c r="K7" s="93" t="n">
        <f aca="false">IF(AND($H7&lt;&gt;0, $C7&gt;=$H7),W7,IF(AND($G7&lt;&gt;0,$C7&gt;=$G7),U7,IF(AND($F7&lt;&gt;0,$C7&gt;=$F7),S7,IF(AND($E7&lt;&gt;0,$C7&gt;=$E7),Q7,O7))))</f>
        <v>2.3</v>
      </c>
      <c r="L7" s="93"/>
      <c r="M7" s="7" t="str">
        <f aca="false">Tarif_avec_Préparation_Commande!A7</f>
        <v>AUTRES SOLANAC G5         </v>
      </c>
      <c r="N7" s="7" t="n">
        <f aca="false">Tarif_avec_Préparation_Commande!B7</f>
        <v>1004</v>
      </c>
      <c r="O7" s="93" t="n">
        <f aca="false">Tarif_avec_Préparation_Commande!C7</f>
        <v>2.3</v>
      </c>
      <c r="P7" s="7" t="n">
        <f aca="false">Tarif_avec_Préparation_Commande!D7</f>
        <v>1054</v>
      </c>
      <c r="Q7" s="93" t="n">
        <f aca="false">Tarif_avec_Préparation_Commande!E7</f>
        <v>2</v>
      </c>
      <c r="R7" s="92" t="n">
        <f aca="false">Tarif_avec_Préparation_Commande!F7</f>
        <v>0</v>
      </c>
      <c r="S7" s="93" t="n">
        <f aca="false">Tarif_avec_Préparation_Commande!G7</f>
        <v>0</v>
      </c>
      <c r="T7" s="92" t="n">
        <f aca="false">Tarif_avec_Préparation_Commande!H7</f>
        <v>0</v>
      </c>
      <c r="U7" s="93" t="n">
        <f aca="false">Tarif_avec_Préparation_Commande!I7</f>
        <v>0</v>
      </c>
    </row>
    <row r="8" customFormat="false" ht="12.8" hidden="false" customHeight="false" outlineLevel="0" collapsed="false">
      <c r="A8" s="88" t="n">
        <f aca="false">N8</f>
        <v>1005</v>
      </c>
      <c r="B8" s="7" t="str">
        <f aca="false">"CTR"&amp;N8</f>
        <v>CTR1005</v>
      </c>
      <c r="C8" s="7" t="n">
        <f aca="false">SUMIF(Bon_de_Commande!O$24:O$983,A8,Bon_de_Commande!C$24:C$983)</f>
        <v>0</v>
      </c>
      <c r="E8" s="109" t="n">
        <v>6</v>
      </c>
      <c r="J8" s="88" t="n">
        <f aca="false">IF(AND($H8&lt;&gt;0, $C8&gt;=$H8),V8,IF(AND($G8&lt;&gt;0,$C8&gt;=$G8),T8,IF(AND($F8&lt;&gt;0,$C8&gt;=$F8),R8,IF(AND($E8&lt;&gt;0,$C8&gt;=$E8),P8,N8))))</f>
        <v>1005</v>
      </c>
      <c r="K8" s="93" t="n">
        <f aca="false">IF(AND($H8&lt;&gt;0, $C8&gt;=$H8),W8,IF(AND($G8&lt;&gt;0,$C8&gt;=$G8),U8,IF(AND($F8&lt;&gt;0,$C8&gt;=$F8),S8,IF(AND($E8&lt;&gt;0,$C8&gt;=$E8),Q8,O8))))</f>
        <v>1.9</v>
      </c>
      <c r="L8" s="93"/>
      <c r="M8" s="7" t="str">
        <f aca="false">Tarif_avec_Préparation_Commande!A8</f>
        <v>COURGES COURGETTES G5     </v>
      </c>
      <c r="N8" s="7" t="n">
        <f aca="false">Tarif_avec_Préparation_Commande!B8</f>
        <v>1005</v>
      </c>
      <c r="O8" s="93" t="n">
        <f aca="false">Tarif_avec_Préparation_Commande!C8</f>
        <v>1.9</v>
      </c>
      <c r="P8" s="7" t="n">
        <f aca="false">Tarif_avec_Préparation_Commande!D8</f>
        <v>1055</v>
      </c>
      <c r="Q8" s="93" t="n">
        <f aca="false">Tarif_avec_Préparation_Commande!E8</f>
        <v>1.7</v>
      </c>
      <c r="R8" s="92" t="n">
        <f aca="false">Tarif_avec_Préparation_Commande!F8</f>
        <v>0</v>
      </c>
      <c r="S8" s="93" t="n">
        <f aca="false">Tarif_avec_Préparation_Commande!G8</f>
        <v>0</v>
      </c>
      <c r="T8" s="92" t="n">
        <f aca="false">Tarif_avec_Préparation_Commande!H8</f>
        <v>0</v>
      </c>
      <c r="U8" s="93" t="n">
        <f aca="false">Tarif_avec_Préparation_Commande!I8</f>
        <v>0</v>
      </c>
    </row>
    <row r="9" customFormat="false" ht="12.8" hidden="false" customHeight="false" outlineLevel="0" collapsed="false">
      <c r="A9" s="88" t="n">
        <f aca="false">N9</f>
        <v>1006</v>
      </c>
      <c r="B9" s="7" t="str">
        <f aca="false">"CTR"&amp;N9</f>
        <v>CTR1006</v>
      </c>
      <c r="C9" s="7" t="n">
        <f aca="false">SUMIF(Bon_de_Commande!O$24:O$983,A9,Bon_de_Commande!C$24:C$983)</f>
        <v>0</v>
      </c>
      <c r="E9" s="109" t="n">
        <v>6</v>
      </c>
      <c r="J9" s="88" t="n">
        <f aca="false">IF(AND($H9&lt;&gt;0, $C9&gt;=$H9),V9,IF(AND($G9&lt;&gt;0,$C9&gt;=$G9),T9,IF(AND($F9&lt;&gt;0,$C9&gt;=$F9),R9,IF(AND($E9&lt;&gt;0,$C9&gt;=$E9),P9,N9))))</f>
        <v>1006</v>
      </c>
      <c r="K9" s="93" t="n">
        <f aca="false">IF(AND($H9&lt;&gt;0, $C9&gt;=$H9),W9,IF(AND($G9&lt;&gt;0,$C9&gt;=$G9),U9,IF(AND($F9&lt;&gt;0,$C9&gt;=$F9),S9,IF(AND($E9&lt;&gt;0,$C9&gt;=$E9),Q9,O9))))</f>
        <v>1.9</v>
      </c>
      <c r="L9" s="93"/>
      <c r="M9" s="7" t="str">
        <f aca="false">Tarif_avec_Préparation_Commande!A9</f>
        <v>MELONS CONCOMBRES G5      </v>
      </c>
      <c r="N9" s="7" t="n">
        <f aca="false">Tarif_avec_Préparation_Commande!B9</f>
        <v>1006</v>
      </c>
      <c r="O9" s="93" t="n">
        <f aca="false">Tarif_avec_Préparation_Commande!C9</f>
        <v>1.9</v>
      </c>
      <c r="P9" s="7" t="n">
        <f aca="false">Tarif_avec_Préparation_Commande!D9</f>
        <v>1056</v>
      </c>
      <c r="Q9" s="93" t="n">
        <f aca="false">Tarif_avec_Préparation_Commande!E9</f>
        <v>1.7</v>
      </c>
      <c r="R9" s="92" t="n">
        <f aca="false">Tarif_avec_Préparation_Commande!F9</f>
        <v>0</v>
      </c>
      <c r="S9" s="93" t="n">
        <f aca="false">Tarif_avec_Préparation_Commande!G9</f>
        <v>0</v>
      </c>
      <c r="T9" s="92" t="n">
        <f aca="false">Tarif_avec_Préparation_Commande!H9</f>
        <v>0</v>
      </c>
      <c r="U9" s="93" t="n">
        <f aca="false">Tarif_avec_Préparation_Commande!I9</f>
        <v>0</v>
      </c>
    </row>
    <row r="10" customFormat="false" ht="12.8" hidden="false" customHeight="false" outlineLevel="0" collapsed="false">
      <c r="A10" s="88" t="n">
        <f aca="false">N10</f>
        <v>1007</v>
      </c>
      <c r="B10" s="7" t="str">
        <f aca="false">"CTR"&amp;N10</f>
        <v>CTR1007</v>
      </c>
      <c r="C10" s="7" t="n">
        <f aca="false">SUMIF(Bon_de_Commande!O$24:O$983,A10,Bon_de_Commande!C$24:C$983)</f>
        <v>0</v>
      </c>
      <c r="E10" s="109" t="n">
        <v>6</v>
      </c>
      <c r="J10" s="88" t="n">
        <f aca="false">IF(AND($H10&lt;&gt;0, $C10&gt;=$H10),V10,IF(AND($G10&lt;&gt;0,$C10&gt;=$G10),T10,IF(AND($F10&lt;&gt;0,$C10&gt;=$F10),R10,IF(AND($E10&lt;&gt;0,$C10&gt;=$E10),P10,N10))))</f>
        <v>1007</v>
      </c>
      <c r="K10" s="93" t="n">
        <f aca="false">IF(AND($H10&lt;&gt;0, $C10&gt;=$H10),W10,IF(AND($G10&lt;&gt;0,$C10&gt;=$G10),U10,IF(AND($F10&lt;&gt;0,$C10&gt;=$F10),S10,IF(AND($E10&lt;&gt;0,$C10&gt;=$E10),Q10,O10))))</f>
        <v>2</v>
      </c>
      <c r="L10" s="93"/>
      <c r="M10" s="7" t="str">
        <f aca="false">Tarif_avec_Préparation_Commande!A10</f>
        <v>AUTRES POTAGERES G5/M5    </v>
      </c>
      <c r="N10" s="7" t="n">
        <f aca="false">Tarif_avec_Préparation_Commande!B10</f>
        <v>1007</v>
      </c>
      <c r="O10" s="93" t="n">
        <f aca="false">Tarif_avec_Préparation_Commande!C10</f>
        <v>2</v>
      </c>
      <c r="P10" s="7" t="n">
        <f aca="false">Tarif_avec_Préparation_Commande!D10</f>
        <v>1057</v>
      </c>
      <c r="Q10" s="93" t="n">
        <f aca="false">Tarif_avec_Préparation_Commande!E10</f>
        <v>1.8</v>
      </c>
      <c r="R10" s="92" t="n">
        <f aca="false">Tarif_avec_Préparation_Commande!F10</f>
        <v>0</v>
      </c>
      <c r="S10" s="93" t="n">
        <f aca="false">Tarif_avec_Préparation_Commande!G10</f>
        <v>0</v>
      </c>
      <c r="T10" s="92" t="n">
        <f aca="false">Tarif_avec_Préparation_Commande!H10</f>
        <v>0</v>
      </c>
      <c r="U10" s="93" t="n">
        <f aca="false">Tarif_avec_Préparation_Commande!I10</f>
        <v>0</v>
      </c>
    </row>
    <row r="11" customFormat="false" ht="12.8" hidden="false" customHeight="false" outlineLevel="0" collapsed="false">
      <c r="A11" s="88" t="n">
        <f aca="false">N11</f>
        <v>1124</v>
      </c>
      <c r="B11" s="7" t="str">
        <f aca="false">"CTR"&amp;N11</f>
        <v>CTR1124</v>
      </c>
      <c r="C11" s="7" t="n">
        <f aca="false">SUMIF(Bon_de_Commande!O$24:O$983,A11,Bon_de_Commande!C$24:C$983)</f>
        <v>0</v>
      </c>
      <c r="E11" s="109" t="n">
        <v>6</v>
      </c>
      <c r="J11" s="88" t="n">
        <f aca="false">IF(AND($H11&lt;&gt;0, $C11&gt;=$H11),V11,IF(AND($G11&lt;&gt;0,$C11&gt;=$G11),T11,IF(AND($F11&lt;&gt;0,$C11&gt;=$F11),R11,IF(AND($E11&lt;&gt;0,$C11&gt;=$E11),P11,N11))))</f>
        <v>1124</v>
      </c>
      <c r="K11" s="93" t="n">
        <f aca="false">IF(AND($H11&lt;&gt;0, $C11&gt;=$H11),W11,IF(AND($G11&lt;&gt;0,$C11&gt;=$G11),U11,IF(AND($F11&lt;&gt;0,$C11&gt;=$F11),S11,IF(AND($E11&lt;&gt;0,$C11&gt;=$E11),Q11,O11))))</f>
        <v>2.5</v>
      </c>
      <c r="L11" s="93"/>
      <c r="M11" s="7" t="str">
        <f aca="false">Tarif_avec_Préparation_Commande!A11</f>
        <v>TOMATES M7                </v>
      </c>
      <c r="N11" s="7" t="n">
        <f aca="false">Tarif_avec_Préparation_Commande!B11</f>
        <v>1124</v>
      </c>
      <c r="O11" s="93" t="n">
        <f aca="false">Tarif_avec_Préparation_Commande!C11</f>
        <v>2.5</v>
      </c>
      <c r="P11" s="7" t="n">
        <f aca="false">Tarif_avec_Préparation_Commande!D11</f>
        <v>1125</v>
      </c>
      <c r="Q11" s="93" t="n">
        <f aca="false">Tarif_avec_Préparation_Commande!E11</f>
        <v>2.2</v>
      </c>
      <c r="R11" s="92" t="n">
        <f aca="false">Tarif_avec_Préparation_Commande!F11</f>
        <v>0</v>
      </c>
      <c r="S11" s="93" t="n">
        <f aca="false">Tarif_avec_Préparation_Commande!G11</f>
        <v>0</v>
      </c>
      <c r="T11" s="92" t="n">
        <f aca="false">Tarif_avec_Préparation_Commande!H11</f>
        <v>0</v>
      </c>
      <c r="U11" s="93" t="n">
        <f aca="false">Tarif_avec_Préparation_Commande!I11</f>
        <v>0</v>
      </c>
    </row>
    <row r="12" customFormat="false" ht="12.8" hidden="false" customHeight="false" outlineLevel="0" collapsed="false">
      <c r="A12" s="88" t="n">
        <f aca="false">N12</f>
        <v>1101</v>
      </c>
      <c r="B12" s="7" t="str">
        <f aca="false">"CTR"&amp;N12</f>
        <v>CTR1101</v>
      </c>
      <c r="C12" s="7" t="n">
        <f aca="false">SUMIF(Bon_de_Commande!O$24:O$983,A12,Bon_de_Commande!C$24:C$983)</f>
        <v>0</v>
      </c>
      <c r="E12" s="109" t="n">
        <v>6</v>
      </c>
      <c r="J12" s="88" t="n">
        <f aca="false">IF(AND($H12&lt;&gt;0, $C12&gt;=$H12),V12,IF(AND($G12&lt;&gt;0,$C12&gt;=$G12),T12,IF(AND($F12&lt;&gt;0,$C12&gt;=$F12),R12,IF(AND($E12&lt;&gt;0,$C12&gt;=$E12),P12,N12))))</f>
        <v>1101</v>
      </c>
      <c r="K12" s="93" t="n">
        <f aca="false">IF(AND($H12&lt;&gt;0, $C12&gt;=$H12),W12,IF(AND($G12&lt;&gt;0,$C12&gt;=$G12),U12,IF(AND($F12&lt;&gt;0,$C12&gt;=$F12),S12,IF(AND($E12&lt;&gt;0,$C12&gt;=$E12),Q12,O12))))</f>
        <v>3.85</v>
      </c>
      <c r="L12" s="93"/>
      <c r="M12" s="7" t="str">
        <f aca="false">Tarif_avec_Préparation_Commande!A12</f>
        <v>TOMATES G11               </v>
      </c>
      <c r="N12" s="7" t="n">
        <f aca="false">Tarif_avec_Préparation_Commande!B12</f>
        <v>1101</v>
      </c>
      <c r="O12" s="93" t="n">
        <f aca="false">Tarif_avec_Préparation_Commande!C12</f>
        <v>3.85</v>
      </c>
      <c r="P12" s="7" t="n">
        <f aca="false">Tarif_avec_Préparation_Commande!D12</f>
        <v>1151</v>
      </c>
      <c r="Q12" s="93" t="n">
        <f aca="false">Tarif_avec_Préparation_Commande!E12</f>
        <v>3.4</v>
      </c>
      <c r="R12" s="92" t="n">
        <f aca="false">Tarif_avec_Préparation_Commande!F12</f>
        <v>0</v>
      </c>
      <c r="S12" s="93" t="n">
        <f aca="false">Tarif_avec_Préparation_Commande!G12</f>
        <v>0</v>
      </c>
      <c r="T12" s="92" t="n">
        <f aca="false">Tarif_avec_Préparation_Commande!H12</f>
        <v>0</v>
      </c>
      <c r="U12" s="93" t="n">
        <f aca="false">Tarif_avec_Préparation_Commande!I12</f>
        <v>0</v>
      </c>
    </row>
    <row r="13" customFormat="false" ht="12.8" hidden="false" customHeight="false" outlineLevel="0" collapsed="false">
      <c r="A13" s="88" t="n">
        <f aca="false">N13</f>
        <v>1102</v>
      </c>
      <c r="B13" s="7" t="str">
        <f aca="false">"CTR"&amp;N13</f>
        <v>CTR1102</v>
      </c>
      <c r="C13" s="7" t="n">
        <f aca="false">SUMIF(Bon_de_Commande!O$24:O$983,A13,Bon_de_Commande!C$24:C$983)</f>
        <v>0</v>
      </c>
      <c r="E13" s="109" t="n">
        <v>6</v>
      </c>
      <c r="J13" s="88" t="n">
        <f aca="false">IF(AND($H13&lt;&gt;0, $C13&gt;=$H13),V13,IF(AND($G13&lt;&gt;0,$C13&gt;=$G13),T13,IF(AND($F13&lt;&gt;0,$C13&gt;=$F13),R13,IF(AND($E13&lt;&gt;0,$C13&gt;=$E13),P13,N13))))</f>
        <v>1102</v>
      </c>
      <c r="K13" s="93" t="n">
        <f aca="false">IF(AND($H13&lt;&gt;0, $C13&gt;=$H13),W13,IF(AND($G13&lt;&gt;0,$C13&gt;=$G13),U13,IF(AND($F13&lt;&gt;0,$C13&gt;=$F13),S13,IF(AND($E13&lt;&gt;0,$C13&gt;=$E13),Q13,O13))))</f>
        <v>4.05</v>
      </c>
      <c r="L13" s="93"/>
      <c r="M13" s="7" t="str">
        <f aca="false">Tarif_avec_Préparation_Commande!A13</f>
        <v>AUBERGINE G11             </v>
      </c>
      <c r="N13" s="7" t="n">
        <f aca="false">Tarif_avec_Préparation_Commande!B13</f>
        <v>1102</v>
      </c>
      <c r="O13" s="93" t="n">
        <f aca="false">Tarif_avec_Préparation_Commande!C13</f>
        <v>4.05</v>
      </c>
      <c r="P13" s="7" t="n">
        <f aca="false">Tarif_avec_Préparation_Commande!D13</f>
        <v>1152</v>
      </c>
      <c r="Q13" s="93" t="n">
        <f aca="false">Tarif_avec_Préparation_Commande!E13</f>
        <v>3.6</v>
      </c>
      <c r="R13" s="92" t="n">
        <f aca="false">Tarif_avec_Préparation_Commande!F13</f>
        <v>0</v>
      </c>
      <c r="S13" s="93" t="n">
        <f aca="false">Tarif_avec_Préparation_Commande!G13</f>
        <v>0</v>
      </c>
      <c r="T13" s="92" t="n">
        <f aca="false">Tarif_avec_Préparation_Commande!H13</f>
        <v>0</v>
      </c>
      <c r="U13" s="93" t="n">
        <f aca="false">Tarif_avec_Préparation_Commande!I13</f>
        <v>0</v>
      </c>
    </row>
    <row r="14" customFormat="false" ht="12.8" hidden="false" customHeight="false" outlineLevel="0" collapsed="false">
      <c r="A14" s="88" t="n">
        <f aca="false">N14</f>
        <v>1103</v>
      </c>
      <c r="B14" s="7" t="str">
        <f aca="false">"CTR"&amp;N14</f>
        <v>CTR1103</v>
      </c>
      <c r="C14" s="7" t="n">
        <f aca="false">SUMIF(Bon_de_Commande!O$24:O$983,A14,Bon_de_Commande!C$24:C$983)</f>
        <v>0</v>
      </c>
      <c r="E14" s="109" t="n">
        <v>6</v>
      </c>
      <c r="J14" s="88" t="n">
        <f aca="false">IF(AND($H14&lt;&gt;0, $C14&gt;=$H14),V14,IF(AND($G14&lt;&gt;0,$C14&gt;=$G14),T14,IF(AND($F14&lt;&gt;0,$C14&gt;=$F14),R14,IF(AND($E14&lt;&gt;0,$C14&gt;=$E14),P14,N14))))</f>
        <v>1103</v>
      </c>
      <c r="K14" s="93" t="n">
        <f aca="false">IF(AND($H14&lt;&gt;0, $C14&gt;=$H14),W14,IF(AND($G14&lt;&gt;0,$C14&gt;=$G14),U14,IF(AND($F14&lt;&gt;0,$C14&gt;=$F14),S14,IF(AND($E14&lt;&gt;0,$C14&gt;=$E14),Q14,O14))))</f>
        <v>4.05</v>
      </c>
      <c r="L14" s="93"/>
      <c r="M14" s="7" t="str">
        <f aca="false">Tarif_avec_Préparation_Commande!A14</f>
        <v>POIVRON G11               </v>
      </c>
      <c r="N14" s="7" t="n">
        <f aca="false">Tarif_avec_Préparation_Commande!B14</f>
        <v>1103</v>
      </c>
      <c r="O14" s="93" t="n">
        <f aca="false">Tarif_avec_Préparation_Commande!C14</f>
        <v>4.05</v>
      </c>
      <c r="P14" s="7" t="n">
        <f aca="false">Tarif_avec_Préparation_Commande!D14</f>
        <v>1153</v>
      </c>
      <c r="Q14" s="93" t="n">
        <f aca="false">Tarif_avec_Préparation_Commande!E14</f>
        <v>3.6</v>
      </c>
      <c r="R14" s="92" t="n">
        <f aca="false">Tarif_avec_Préparation_Commande!F14</f>
        <v>0</v>
      </c>
      <c r="S14" s="93" t="n">
        <f aca="false">Tarif_avec_Préparation_Commande!G14</f>
        <v>0</v>
      </c>
      <c r="T14" s="92" t="n">
        <f aca="false">Tarif_avec_Préparation_Commande!H14</f>
        <v>0</v>
      </c>
      <c r="U14" s="93" t="n">
        <f aca="false">Tarif_avec_Préparation_Commande!I14</f>
        <v>0</v>
      </c>
    </row>
    <row r="15" customFormat="false" ht="12.8" hidden="false" customHeight="false" outlineLevel="0" collapsed="false">
      <c r="A15" s="88" t="n">
        <f aca="false">N15</f>
        <v>1104</v>
      </c>
      <c r="B15" s="7" t="str">
        <f aca="false">"CTR"&amp;N15</f>
        <v>CTR1104</v>
      </c>
      <c r="C15" s="7" t="n">
        <f aca="false">SUMIF(Bon_de_Commande!O$24:O$983,A15,Bon_de_Commande!C$24:C$983)</f>
        <v>0</v>
      </c>
      <c r="E15" s="109" t="n">
        <v>6</v>
      </c>
      <c r="J15" s="88" t="n">
        <f aca="false">IF(AND($H15&lt;&gt;0, $C15&gt;=$H15),V15,IF(AND($G15&lt;&gt;0,$C15&gt;=$G15),T15,IF(AND($F15&lt;&gt;0,$C15&gt;=$F15),R15,IF(AND($E15&lt;&gt;0,$C15&gt;=$E15),P15,N15))))</f>
        <v>1104</v>
      </c>
      <c r="K15" s="93" t="n">
        <f aca="false">IF(AND($H15&lt;&gt;0, $C15&gt;=$H15),W15,IF(AND($G15&lt;&gt;0,$C15&gt;=$G15),U15,IF(AND($F15&lt;&gt;0,$C15&gt;=$F15),S15,IF(AND($E15&lt;&gt;0,$C15&gt;=$E15),Q15,O15))))</f>
        <v>4.05</v>
      </c>
      <c r="L15" s="93"/>
      <c r="M15" s="7" t="str">
        <f aca="false">Tarif_avec_Préparation_Commande!A15</f>
        <v>AUTRES SOLA G11           </v>
      </c>
      <c r="N15" s="7" t="n">
        <f aca="false">Tarif_avec_Préparation_Commande!B15</f>
        <v>1104</v>
      </c>
      <c r="O15" s="93" t="n">
        <f aca="false">Tarif_avec_Préparation_Commande!C15</f>
        <v>4.05</v>
      </c>
      <c r="P15" s="7" t="n">
        <f aca="false">Tarif_avec_Préparation_Commande!D15</f>
        <v>1154</v>
      </c>
      <c r="Q15" s="93" t="n">
        <f aca="false">Tarif_avec_Préparation_Commande!E15</f>
        <v>3.6</v>
      </c>
      <c r="R15" s="92" t="n">
        <f aca="false">Tarif_avec_Préparation_Commande!F15</f>
        <v>0</v>
      </c>
      <c r="S15" s="93" t="n">
        <f aca="false">Tarif_avec_Préparation_Commande!G15</f>
        <v>0</v>
      </c>
      <c r="T15" s="92" t="n">
        <f aca="false">Tarif_avec_Préparation_Commande!H15</f>
        <v>0</v>
      </c>
      <c r="U15" s="93" t="n">
        <f aca="false">Tarif_avec_Préparation_Commande!I15</f>
        <v>0</v>
      </c>
    </row>
    <row r="16" customFormat="false" ht="12.8" hidden="false" customHeight="false" outlineLevel="0" collapsed="false">
      <c r="A16" s="88" t="n">
        <f aca="false">N16</f>
        <v>1008</v>
      </c>
      <c r="B16" s="7" t="str">
        <f aca="false">"CTR"&amp;N16</f>
        <v>CTR1008</v>
      </c>
      <c r="C16" s="7" t="n">
        <f aca="false">SUMIF(Bon_de_Commande!O$24:O$983,A16,Bon_de_Commande!C$24:C$983)</f>
        <v>0</v>
      </c>
      <c r="E16" s="109" t="n">
        <v>6</v>
      </c>
      <c r="J16" s="88" t="n">
        <f aca="false">IF(AND($H16&lt;&gt;0, $C16&gt;=$H16),V16,IF(AND($G16&lt;&gt;0,$C16&gt;=$G16),T16,IF(AND($F16&lt;&gt;0,$C16&gt;=$F16),R16,IF(AND($E16&lt;&gt;0,$C16&gt;=$E16),P16,N16))))</f>
        <v>1008</v>
      </c>
      <c r="K16" s="93" t="n">
        <f aca="false">IF(AND($H16&lt;&gt;0, $C16&gt;=$H16),W16,IF(AND($G16&lt;&gt;0,$C16&gt;=$G16),U16,IF(AND($F16&lt;&gt;0,$C16&gt;=$F16),S16,IF(AND($E16&lt;&gt;0,$C16&gt;=$E16),Q16,O16))))</f>
        <v>1.8</v>
      </c>
      <c r="L16" s="93"/>
      <c r="M16" s="7" t="str">
        <f aca="false">Tarif_avec_Préparation_Commande!A16</f>
        <v>AROMAT ANN G5/M5          </v>
      </c>
      <c r="N16" s="7" t="n">
        <f aca="false">Tarif_avec_Préparation_Commande!B16</f>
        <v>1008</v>
      </c>
      <c r="O16" s="93" t="n">
        <f aca="false">Tarif_avec_Préparation_Commande!C16</f>
        <v>1.8</v>
      </c>
      <c r="P16" s="7" t="n">
        <f aca="false">Tarif_avec_Préparation_Commande!D16</f>
        <v>1058</v>
      </c>
      <c r="Q16" s="93" t="n">
        <f aca="false">Tarif_avec_Préparation_Commande!E16</f>
        <v>1.7</v>
      </c>
      <c r="R16" s="92" t="n">
        <f aca="false">Tarif_avec_Préparation_Commande!F16</f>
        <v>0</v>
      </c>
      <c r="S16" s="93" t="n">
        <f aca="false">Tarif_avec_Préparation_Commande!G16</f>
        <v>0</v>
      </c>
      <c r="T16" s="92" t="n">
        <f aca="false">Tarif_avec_Préparation_Commande!H16</f>
        <v>0</v>
      </c>
      <c r="U16" s="93" t="n">
        <f aca="false">Tarif_avec_Préparation_Commande!I16</f>
        <v>0</v>
      </c>
    </row>
    <row r="17" customFormat="false" ht="12.8" hidden="false" customHeight="false" outlineLevel="0" collapsed="false">
      <c r="A17" s="88" t="n">
        <f aca="false">N17</f>
        <v>1009</v>
      </c>
      <c r="B17" s="7" t="str">
        <f aca="false">"CTR"&amp;N17</f>
        <v>CTR1009</v>
      </c>
      <c r="C17" s="7" t="n">
        <f aca="false">SUMIF(Bon_de_Commande!O$24:O$983,A17,Bon_de_Commande!C$24:C$983)</f>
        <v>0</v>
      </c>
      <c r="E17" s="109" t="n">
        <v>6</v>
      </c>
      <c r="J17" s="88" t="n">
        <f aca="false">IF(AND($H17&lt;&gt;0, $C17&gt;=$H17),V17,IF(AND($G17&lt;&gt;0,$C17&gt;=$G17),T17,IF(AND($F17&lt;&gt;0,$C17&gt;=$F17),R17,IF(AND($E17&lt;&gt;0,$C17&gt;=$E17),P17,N17))))</f>
        <v>1009</v>
      </c>
      <c r="K17" s="93" t="n">
        <f aca="false">IF(AND($H17&lt;&gt;0, $C17&gt;=$H17),W17,IF(AND($G17&lt;&gt;0,$C17&gt;=$G17),U17,IF(AND($F17&lt;&gt;0,$C17&gt;=$F17),S17,IF(AND($E17&lt;&gt;0,$C17&gt;=$E17),Q17,O17))))</f>
        <v>2.1</v>
      </c>
      <c r="L17" s="93"/>
      <c r="M17" s="7" t="str">
        <f aca="false">Tarif_avec_Préparation_Commande!A17</f>
        <v>BASILIC G5/M5             </v>
      </c>
      <c r="N17" s="7" t="n">
        <f aca="false">Tarif_avec_Préparation_Commande!B17</f>
        <v>1009</v>
      </c>
      <c r="O17" s="93" t="n">
        <f aca="false">Tarif_avec_Préparation_Commande!C17</f>
        <v>2.1</v>
      </c>
      <c r="P17" s="7" t="n">
        <f aca="false">Tarif_avec_Préparation_Commande!D17</f>
        <v>1059</v>
      </c>
      <c r="Q17" s="93" t="n">
        <f aca="false">Tarif_avec_Préparation_Commande!E17</f>
        <v>1.9</v>
      </c>
      <c r="R17" s="92" t="n">
        <f aca="false">Tarif_avec_Préparation_Commande!F17</f>
        <v>0</v>
      </c>
      <c r="S17" s="93" t="n">
        <f aca="false">Tarif_avec_Préparation_Commande!G17</f>
        <v>0</v>
      </c>
      <c r="T17" s="92" t="n">
        <f aca="false">Tarif_avec_Préparation_Commande!H17</f>
        <v>0</v>
      </c>
      <c r="U17" s="93" t="n">
        <f aca="false">Tarif_avec_Préparation_Commande!I17</f>
        <v>0</v>
      </c>
    </row>
    <row r="18" customFormat="false" ht="12.8" hidden="false" customHeight="false" outlineLevel="0" collapsed="false">
      <c r="A18" s="88" t="n">
        <f aca="false">N18</f>
        <v>1018</v>
      </c>
      <c r="B18" s="7" t="str">
        <f aca="false">"CTR"&amp;N18</f>
        <v>CTR1018</v>
      </c>
      <c r="C18" s="7" t="n">
        <f aca="false">SUMIF(Bon_de_Commande!O$24:O$983,A18,Bon_de_Commande!C$24:C$983)</f>
        <v>0</v>
      </c>
      <c r="E18" s="109" t="n">
        <v>6</v>
      </c>
      <c r="J18" s="88" t="n">
        <f aca="false">IF(AND($H18&lt;&gt;0, $C18&gt;=$H18),V18,IF(AND($G18&lt;&gt;0,$C18&gt;=$G18),T18,IF(AND($F18&lt;&gt;0,$C18&gt;=$F18),R18,IF(AND($E18&lt;&gt;0,$C18&gt;=$E18),P18,N18))))</f>
        <v>1018</v>
      </c>
      <c r="K18" s="93" t="n">
        <f aca="false">IF(AND($H18&lt;&gt;0, $C18&gt;=$H18),W18,IF(AND($G18&lt;&gt;0,$C18&gt;=$G18),U18,IF(AND($F18&lt;&gt;0,$C18&gt;=$F18),S18,IF(AND($E18&lt;&gt;0,$C18&gt;=$E18),Q18,O18))))</f>
        <v>1.8</v>
      </c>
      <c r="L18" s="93"/>
      <c r="M18" s="7" t="str">
        <f aca="false">Tarif_avec_Préparation_Commande!A18</f>
        <v>FLEURS ANN G5/M5          </v>
      </c>
      <c r="N18" s="7" t="n">
        <f aca="false">Tarif_avec_Préparation_Commande!B18</f>
        <v>1018</v>
      </c>
      <c r="O18" s="93" t="n">
        <f aca="false">Tarif_avec_Préparation_Commande!C18</f>
        <v>1.8</v>
      </c>
      <c r="P18" s="7" t="n">
        <f aca="false">Tarif_avec_Préparation_Commande!D18</f>
        <v>1068</v>
      </c>
      <c r="Q18" s="93" t="n">
        <f aca="false">Tarif_avec_Préparation_Commande!E18</f>
        <v>1.7</v>
      </c>
      <c r="R18" s="92" t="n">
        <f aca="false">Tarif_avec_Préparation_Commande!F18</f>
        <v>0</v>
      </c>
      <c r="S18" s="93" t="n">
        <f aca="false">Tarif_avec_Préparation_Commande!G18</f>
        <v>0</v>
      </c>
      <c r="T18" s="92" t="n">
        <f aca="false">Tarif_avec_Préparation_Commande!H18</f>
        <v>0</v>
      </c>
      <c r="U18" s="93" t="n">
        <f aca="false">Tarif_avec_Préparation_Commande!I18</f>
        <v>0</v>
      </c>
    </row>
    <row r="19" customFormat="false" ht="12.8" hidden="false" customHeight="false" outlineLevel="0" collapsed="false">
      <c r="A19" s="88" t="n">
        <f aca="false">N19</f>
        <v>1038</v>
      </c>
      <c r="B19" s="7" t="str">
        <f aca="false">"CTR"&amp;N19</f>
        <v>CTR1038</v>
      </c>
      <c r="C19" s="7" t="n">
        <f aca="false">SUMIF(Bon_de_Commande!O$24:O$983,A19,Bon_de_Commande!C$24:C$983)</f>
        <v>0</v>
      </c>
      <c r="E19" s="109" t="n">
        <v>6</v>
      </c>
      <c r="J19" s="88" t="n">
        <f aca="false">IF(AND($H19&lt;&gt;0, $C19&gt;=$H19),V19,IF(AND($G19&lt;&gt;0,$C19&gt;=$G19),T19,IF(AND($F19&lt;&gt;0,$C19&gt;=$F19),R19,IF(AND($E19&lt;&gt;0,$C19&gt;=$E19),P19,N19))))</f>
        <v>1038</v>
      </c>
      <c r="K19" s="93" t="n">
        <f aca="false">IF(AND($H19&lt;&gt;0, $C19&gt;=$H19),W19,IF(AND($G19&lt;&gt;0,$C19&gt;=$G19),U19,IF(AND($F19&lt;&gt;0,$C19&gt;=$F19),S19,IF(AND($E19&lt;&gt;0,$C19&gt;=$E19),Q19,O19))))</f>
        <v>2.1</v>
      </c>
      <c r="L19" s="93"/>
      <c r="M19" s="7" t="str">
        <f aca="false">Tarif_avec_Préparation_Commande!A19</f>
        <v>FLEURS BISAN G5/M5        </v>
      </c>
      <c r="N19" s="7" t="n">
        <f aca="false">Tarif_avec_Préparation_Commande!B19</f>
        <v>1038</v>
      </c>
      <c r="O19" s="93" t="n">
        <f aca="false">Tarif_avec_Préparation_Commande!C19</f>
        <v>2.1</v>
      </c>
      <c r="P19" s="7" t="n">
        <f aca="false">Tarif_avec_Préparation_Commande!D19</f>
        <v>1072</v>
      </c>
      <c r="Q19" s="93" t="n">
        <f aca="false">Tarif_avec_Préparation_Commande!E19</f>
        <v>2</v>
      </c>
      <c r="R19" s="92" t="n">
        <f aca="false">Tarif_avec_Préparation_Commande!F19</f>
        <v>0</v>
      </c>
      <c r="S19" s="93" t="n">
        <f aca="false">Tarif_avec_Préparation_Commande!G19</f>
        <v>0</v>
      </c>
      <c r="T19" s="92" t="n">
        <f aca="false">Tarif_avec_Préparation_Commande!H19</f>
        <v>0</v>
      </c>
      <c r="U19" s="93" t="n">
        <f aca="false">Tarif_avec_Préparation_Commande!I19</f>
        <v>0</v>
      </c>
    </row>
    <row r="20" customFormat="false" ht="12.8" hidden="false" customHeight="false" outlineLevel="0" collapsed="false">
      <c r="A20" s="88" t="n">
        <f aca="false">N20</f>
        <v>1010</v>
      </c>
      <c r="B20" s="7" t="str">
        <f aca="false">"CTR"&amp;N20</f>
        <v>CTR1010</v>
      </c>
      <c r="C20" s="7" t="n">
        <f aca="false">SUMIF(Bon_de_Commande!O$24:O$983,A20,Bon_de_Commande!C$24:C$983)</f>
        <v>0</v>
      </c>
      <c r="E20" s="109" t="n">
        <v>6</v>
      </c>
      <c r="J20" s="88" t="n">
        <f aca="false">IF(AND($H20&lt;&gt;0, $C20&gt;=$H20),V20,IF(AND($G20&lt;&gt;0,$C20&gt;=$G20),T20,IF(AND($F20&lt;&gt;0,$C20&gt;=$F20),R20,IF(AND($E20&lt;&gt;0,$C20&gt;=$E20),P20,N20))))</f>
        <v>1010</v>
      </c>
      <c r="K20" s="93" t="n">
        <f aca="false">IF(AND($H20&lt;&gt;0, $C20&gt;=$H20),W20,IF(AND($G20&lt;&gt;0,$C20&gt;=$G20),U20,IF(AND($F20&lt;&gt;0,$C20&gt;=$F20),S20,IF(AND($E20&lt;&gt;0,$C20&gt;=$E20),Q20,O20))))</f>
        <v>2.1</v>
      </c>
      <c r="M20" s="7" t="str">
        <f aca="false">Tarif_avec_Préparation_Commande!A20</f>
        <v>AROM BISANNUELLES G5/M5   </v>
      </c>
      <c r="N20" s="7" t="n">
        <f aca="false">Tarif_avec_Préparation_Commande!B20</f>
        <v>1010</v>
      </c>
      <c r="O20" s="93" t="n">
        <f aca="false">Tarif_avec_Préparation_Commande!C20</f>
        <v>2.1</v>
      </c>
      <c r="P20" s="7" t="n">
        <f aca="false">Tarif_avec_Préparation_Commande!D20</f>
        <v>1060</v>
      </c>
      <c r="Q20" s="93" t="n">
        <f aca="false">Tarif_avec_Préparation_Commande!E20</f>
        <v>2</v>
      </c>
      <c r="R20" s="92" t="n">
        <f aca="false">Tarif_avec_Préparation_Commande!F20</f>
        <v>0</v>
      </c>
      <c r="S20" s="93" t="n">
        <f aca="false">Tarif_avec_Préparation_Commande!G20</f>
        <v>0</v>
      </c>
      <c r="T20" s="92" t="n">
        <f aca="false">Tarif_avec_Préparation_Commande!H20</f>
        <v>0</v>
      </c>
      <c r="U20" s="93" t="n">
        <f aca="false">Tarif_avec_Préparation_Commande!I20</f>
        <v>0</v>
      </c>
    </row>
    <row r="21" customFormat="false" ht="12.8" hidden="false" customHeight="false" outlineLevel="0" collapsed="false">
      <c r="A21" s="88" t="n">
        <f aca="false">N21</f>
        <v>1011</v>
      </c>
      <c r="B21" s="7" t="str">
        <f aca="false">"CTR"&amp;N21</f>
        <v>CTR1011</v>
      </c>
      <c r="C21" s="7" t="n">
        <f aca="false">SUMIF(Bon_de_Commande!O$24:O$983,A21,Bon_de_Commande!C$24:C$983)</f>
        <v>0</v>
      </c>
      <c r="E21" s="109" t="n">
        <v>6</v>
      </c>
      <c r="J21" s="88" t="n">
        <f aca="false">IF(AND($H21&lt;&gt;0, $C21&gt;=$H21),V21,IF(AND($G21&lt;&gt;0,$C21&gt;=$G21),T21,IF(AND($F21&lt;&gt;0,$C21&gt;=$F21),R21,IF(AND($E21&lt;&gt;0,$C21&gt;=$E21),P21,N21))))</f>
        <v>1011</v>
      </c>
      <c r="K21" s="93" t="n">
        <f aca="false">IF(AND($H21&lt;&gt;0, $C21&gt;=$H21),W21,IF(AND($G21&lt;&gt;0,$C21&gt;=$G21),U21,IF(AND($F21&lt;&gt;0,$C21&gt;=$F21),S21,IF(AND($E21&lt;&gt;0,$C21&gt;=$E21),Q21,O21))))</f>
        <v>3.6</v>
      </c>
      <c r="M21" s="7" t="str">
        <f aca="false">Tarif_avec_Préparation_Commande!A21</f>
        <v>AROMAT VIV G5 &lt;1 A        </v>
      </c>
      <c r="N21" s="7" t="n">
        <f aca="false">Tarif_avec_Préparation_Commande!B21</f>
        <v>1011</v>
      </c>
      <c r="O21" s="93" t="n">
        <f aca="false">Tarif_avec_Préparation_Commande!C21</f>
        <v>3.6</v>
      </c>
      <c r="P21" s="7" t="n">
        <f aca="false">Tarif_avec_Préparation_Commande!D21</f>
        <v>1061</v>
      </c>
      <c r="Q21" s="93" t="n">
        <f aca="false">Tarif_avec_Préparation_Commande!E21</f>
        <v>3.4</v>
      </c>
      <c r="R21" s="7" t="n">
        <f aca="false">Tarif_avec_Préparation_Commande!F21</f>
        <v>0</v>
      </c>
      <c r="S21" s="93" t="n">
        <f aca="false">Tarif_avec_Préparation_Commande!G21</f>
        <v>0</v>
      </c>
      <c r="T21" s="7" t="n">
        <f aca="false">Tarif_avec_Préparation_Commande!H21</f>
        <v>0</v>
      </c>
      <c r="U21" s="93" t="n">
        <f aca="false">Tarif_avec_Préparation_Commande!I21</f>
        <v>0</v>
      </c>
    </row>
    <row r="22" customFormat="false" ht="12.8" hidden="false" customHeight="false" outlineLevel="0" collapsed="false">
      <c r="A22" s="88" t="n">
        <f aca="false">N22</f>
        <v>1016</v>
      </c>
      <c r="B22" s="7" t="str">
        <f aca="false">"CTR"&amp;N22</f>
        <v>CTR1016</v>
      </c>
      <c r="C22" s="7" t="n">
        <f aca="false">SUMIF(Bon_de_Commande!O$24:O$983,A22,Bon_de_Commande!C$24:C$983)</f>
        <v>0</v>
      </c>
      <c r="E22" s="109" t="n">
        <v>6</v>
      </c>
      <c r="J22" s="88" t="n">
        <f aca="false">IF(AND($H22&lt;&gt;0, $C22&gt;=$H22),V22,IF(AND($G22&lt;&gt;0,$C22&gt;=$G22),T22,IF(AND($F22&lt;&gt;0,$C22&gt;=$F22),R22,IF(AND($E22&lt;&gt;0,$C22&gt;=$E22),P22,N22))))</f>
        <v>1016</v>
      </c>
      <c r="K22" s="93" t="n">
        <f aca="false">IF(AND($H22&lt;&gt;0, $C22&gt;=$H22),W22,IF(AND($G22&lt;&gt;0,$C22&gt;=$G22),U22,IF(AND($F22&lt;&gt;0,$C22&gt;=$F22),S22,IF(AND($E22&lt;&gt;0,$C22&gt;=$E22),Q22,O22))))</f>
        <v>3.6</v>
      </c>
      <c r="M22" s="7" t="str">
        <f aca="false">Tarif_avec_Préparation_Commande!A22</f>
        <v>FLEURS VIV G5 &lt;1 A        </v>
      </c>
      <c r="N22" s="7" t="n">
        <f aca="false">Tarif_avec_Préparation_Commande!B22</f>
        <v>1016</v>
      </c>
      <c r="O22" s="93" t="n">
        <f aca="false">Tarif_avec_Préparation_Commande!C22</f>
        <v>3.6</v>
      </c>
      <c r="P22" s="7" t="n">
        <f aca="false">Tarif_avec_Préparation_Commande!D22</f>
        <v>1069</v>
      </c>
      <c r="Q22" s="93" t="n">
        <f aca="false">Tarif_avec_Préparation_Commande!E22</f>
        <v>3.4</v>
      </c>
      <c r="R22" s="7" t="n">
        <f aca="false">Tarif_avec_Préparation_Commande!F22</f>
        <v>0</v>
      </c>
      <c r="S22" s="93" t="n">
        <f aca="false">Tarif_avec_Préparation_Commande!G22</f>
        <v>0</v>
      </c>
      <c r="T22" s="7" t="n">
        <f aca="false">Tarif_avec_Préparation_Commande!H22</f>
        <v>0</v>
      </c>
      <c r="U22" s="93" t="n">
        <f aca="false">Tarif_avec_Préparation_Commande!I22</f>
        <v>0</v>
      </c>
    </row>
    <row r="23" customFormat="false" ht="12.8" hidden="false" customHeight="false" outlineLevel="0" collapsed="false">
      <c r="A23" s="88" t="n">
        <f aca="false">N23</f>
        <v>1020</v>
      </c>
      <c r="B23" s="7" t="str">
        <f aca="false">"CTR"&amp;N23</f>
        <v>CTR1020</v>
      </c>
      <c r="C23" s="7" t="n">
        <f aca="false">SUMIF(Bon_de_Commande!O$24:O$983,A23,Bon_de_Commande!C$24:C$983)</f>
        <v>0</v>
      </c>
      <c r="E23" s="109" t="n">
        <v>6</v>
      </c>
      <c r="J23" s="88" t="n">
        <f aca="false">IF(AND($H23&lt;&gt;0, $C23&gt;=$H23),V23,IF(AND($G23&lt;&gt;0,$C23&gt;=$G23),T23,IF(AND($F23&lt;&gt;0,$C23&gt;=$F23),R23,IF(AND($E23&lt;&gt;0,$C23&gt;=$E23),P23,N23))))</f>
        <v>1020</v>
      </c>
      <c r="K23" s="93" t="n">
        <f aca="false">IF(AND($H23&lt;&gt;0, $C23&gt;=$H23),W23,IF(AND($G23&lt;&gt;0,$C23&gt;=$G23),U23,IF(AND($F23&lt;&gt;0,$C23&gt;=$F23),S23,IF(AND($E23&lt;&gt;0,$C23&gt;=$E23),Q23,O23))))</f>
        <v>3.35</v>
      </c>
      <c r="M23" s="7" t="str">
        <f aca="false">Tarif_avec_Préparation_Commande!A23</f>
        <v>AROM ANN G11/M8           </v>
      </c>
      <c r="N23" s="7" t="n">
        <f aca="false">Tarif_avec_Préparation_Commande!B23</f>
        <v>1020</v>
      </c>
      <c r="O23" s="93" t="n">
        <f aca="false">Tarif_avec_Préparation_Commande!C23</f>
        <v>3.35</v>
      </c>
      <c r="P23" s="7" t="n">
        <f aca="false">Tarif_avec_Préparation_Commande!D23</f>
        <v>1070</v>
      </c>
      <c r="Q23" s="93" t="n">
        <f aca="false">Tarif_avec_Préparation_Commande!E23</f>
        <v>2.85</v>
      </c>
      <c r="R23" s="92" t="n">
        <f aca="false">Tarif_avec_Préparation_Commande!F23</f>
        <v>0</v>
      </c>
      <c r="S23" s="93" t="n">
        <f aca="false">Tarif_avec_Préparation_Commande!G23</f>
        <v>0</v>
      </c>
      <c r="T23" s="92" t="n">
        <f aca="false">Tarif_avec_Préparation_Commande!H23</f>
        <v>0</v>
      </c>
      <c r="U23" s="93" t="n">
        <f aca="false">Tarif_avec_Préparation_Commande!I23</f>
        <v>0</v>
      </c>
    </row>
    <row r="24" customFormat="false" ht="12.8" hidden="false" customHeight="false" outlineLevel="0" collapsed="false">
      <c r="A24" s="88" t="n">
        <f aca="false">N24</f>
        <v>1106</v>
      </c>
      <c r="B24" s="7" t="str">
        <f aca="false">"CTR"&amp;N24</f>
        <v>CTR1106</v>
      </c>
      <c r="C24" s="7" t="n">
        <f aca="false">SUMIF(Bon_de_Commande!O$24:O$983,A24,Bon_de_Commande!C$24:C$983)</f>
        <v>0</v>
      </c>
      <c r="E24" s="109" t="n">
        <v>6</v>
      </c>
      <c r="J24" s="88" t="n">
        <f aca="false">IF(AND($H24&lt;&gt;0, $C24&gt;=$H24),V24,IF(AND($G24&lt;&gt;0,$C24&gt;=$G24),T24,IF(AND($F24&lt;&gt;0,$C24&gt;=$F24),R24,IF(AND($E24&lt;&gt;0,$C24&gt;=$E24),P24,N24))))</f>
        <v>1106</v>
      </c>
      <c r="K24" s="93" t="n">
        <f aca="false">IF(AND($H24&lt;&gt;0, $C24&gt;=$H24),W24,IF(AND($G24&lt;&gt;0,$C24&gt;=$G24),U24,IF(AND($F24&lt;&gt;0,$C24&gt;=$F24),S24,IF(AND($E24&lt;&gt;0,$C24&gt;=$E24),Q24,O24))))</f>
        <v>3.75</v>
      </c>
      <c r="M24" s="7" t="str">
        <f aca="false">Tarif_avec_Préparation_Commande!A24</f>
        <v>AROM BIS G11              </v>
      </c>
      <c r="N24" s="7" t="n">
        <f aca="false">Tarif_avec_Préparation_Commande!B24</f>
        <v>1106</v>
      </c>
      <c r="O24" s="93" t="n">
        <f aca="false">Tarif_avec_Préparation_Commande!C24</f>
        <v>3.75</v>
      </c>
      <c r="P24" s="7" t="n">
        <f aca="false">Tarif_avec_Préparation_Commande!D24</f>
        <v>1156</v>
      </c>
      <c r="Q24" s="93" t="n">
        <f aca="false">Tarif_avec_Préparation_Commande!E24</f>
        <v>3.6</v>
      </c>
      <c r="R24" s="92" t="n">
        <f aca="false">Tarif_avec_Préparation_Commande!F24</f>
        <v>0</v>
      </c>
      <c r="S24" s="93" t="n">
        <f aca="false">Tarif_avec_Préparation_Commande!G24</f>
        <v>0</v>
      </c>
      <c r="T24" s="92" t="n">
        <f aca="false">Tarif_avec_Préparation_Commande!H24</f>
        <v>0</v>
      </c>
      <c r="U24" s="93" t="n">
        <f aca="false">Tarif_avec_Préparation_Commande!I24</f>
        <v>0</v>
      </c>
    </row>
    <row r="25" customFormat="false" ht="12.8" hidden="false" customHeight="false" outlineLevel="0" collapsed="false">
      <c r="A25" s="88" t="n">
        <f aca="false">N25</f>
        <v>1107</v>
      </c>
      <c r="B25" s="7" t="str">
        <f aca="false">"CTR"&amp;N25</f>
        <v>CTR1107</v>
      </c>
      <c r="C25" s="7" t="n">
        <f aca="false">SUMIF(Bon_de_Commande!O$24:O$983,A25,Bon_de_Commande!C$24:C$983)</f>
        <v>0</v>
      </c>
      <c r="E25" s="109" t="n">
        <v>6</v>
      </c>
      <c r="J25" s="88" t="n">
        <f aca="false">IF(AND($H25&lt;&gt;0, $C25&gt;=$H25),V25,IF(AND($G25&lt;&gt;0,$C25&gt;=$G25),T25,IF(AND($F25&lt;&gt;0,$C25&gt;=$F25),R25,IF(AND($E25&lt;&gt;0,$C25&gt;=$E25),P25,N25))))</f>
        <v>1107</v>
      </c>
      <c r="K25" s="93" t="n">
        <f aca="false">IF(AND($H25&lt;&gt;0, $C25&gt;=$H25),W25,IF(AND($G25&lt;&gt;0,$C25&gt;=$G25),U25,IF(AND($F25&lt;&gt;0,$C25&gt;=$F25),S25,IF(AND($E25&lt;&gt;0,$C25&gt;=$E25),Q25,O25))))</f>
        <v>5</v>
      </c>
      <c r="M25" s="7" t="str">
        <f aca="false">Tarif_avec_Préparation_Commande!A25</f>
        <v>AROM VIV G11              </v>
      </c>
      <c r="N25" s="7" t="n">
        <f aca="false">Tarif_avec_Préparation_Commande!B25</f>
        <v>1107</v>
      </c>
      <c r="O25" s="93" t="n">
        <f aca="false">Tarif_avec_Préparation_Commande!C25</f>
        <v>5</v>
      </c>
      <c r="P25" s="7" t="n">
        <f aca="false">Tarif_avec_Préparation_Commande!D25</f>
        <v>1157</v>
      </c>
      <c r="Q25" s="93" t="n">
        <f aca="false">Tarif_avec_Préparation_Commande!E25</f>
        <v>4.6</v>
      </c>
      <c r="R25" s="92" t="n">
        <f aca="false">Tarif_avec_Préparation_Commande!F25</f>
        <v>0</v>
      </c>
      <c r="S25" s="93" t="n">
        <f aca="false">Tarif_avec_Préparation_Commande!G25</f>
        <v>0</v>
      </c>
      <c r="T25" s="92" t="n">
        <f aca="false">Tarif_avec_Préparation_Commande!H25</f>
        <v>0</v>
      </c>
      <c r="U25" s="93" t="n">
        <f aca="false">Tarif_avec_Préparation_Commande!I25</f>
        <v>0</v>
      </c>
    </row>
    <row r="26" customFormat="false" ht="12.8" hidden="false" customHeight="false" outlineLevel="0" collapsed="false">
      <c r="A26" s="114" t="n">
        <f aca="false">N26</f>
        <v>1108</v>
      </c>
      <c r="B26" s="115" t="str">
        <f aca="false">"CTR"&amp;N26</f>
        <v>CTR1108</v>
      </c>
      <c r="C26" s="116" t="n">
        <f aca="false">SUMIF(Bon_de_Commande!O$24:O$983,A26,Bon_de_Commande!C$24:C$983)</f>
        <v>0</v>
      </c>
      <c r="D26" s="115"/>
      <c r="I26" s="115"/>
      <c r="J26" s="114" t="n">
        <f aca="false">IF(AND($H26&lt;&gt;0, $C26&gt;=$H26),V26,IF(AND($G26&lt;&gt;0,$C26&gt;=$G26),T26,IF(AND($F26&lt;&gt;0,$C26&gt;=$F26),R26,IF(AND($E26&lt;&gt;0,$C26&gt;=$E26),P26,N26))))</f>
        <v>1108</v>
      </c>
      <c r="K26" s="117" t="n">
        <f aca="false">IF(AND($H26&lt;&gt;0, $C26&gt;=$H26),W26,IF(AND($G26&lt;&gt;0,$C26&gt;=$G26),U26,IF(AND($F26&lt;&gt;0,$C26&gt;=$F26),S26,IF(AND($E26&lt;&gt;0,$C26&gt;=$E26),Q26,O26))))</f>
        <v>9.75</v>
      </c>
      <c r="L26" s="115"/>
      <c r="M26" s="115" t="str">
        <f aca="false">Tarif_avec_Préparation_Commande!A26</f>
        <v>AROM VIV G17              </v>
      </c>
      <c r="N26" s="115" t="n">
        <f aca="false">Tarif_avec_Préparation_Commande!B26</f>
        <v>1108</v>
      </c>
      <c r="O26" s="117" t="n">
        <f aca="false">Tarif_avec_Préparation_Commande!C26</f>
        <v>9.75</v>
      </c>
      <c r="P26" s="115" t="n">
        <f aca="false">Tarif_avec_Préparation_Commande!D26</f>
        <v>0</v>
      </c>
      <c r="Q26" s="117" t="n">
        <f aca="false">Tarif_avec_Préparation_Commande!E26</f>
        <v>0</v>
      </c>
      <c r="R26" s="92" t="n">
        <f aca="false">Tarif_avec_Préparation_Commande!F26</f>
        <v>0</v>
      </c>
      <c r="S26" s="117" t="n">
        <f aca="false">Tarif_avec_Préparation_Commande!G26</f>
        <v>0</v>
      </c>
      <c r="T26" s="92" t="n">
        <f aca="false">Tarif_avec_Préparation_Commande!H26</f>
        <v>0</v>
      </c>
      <c r="U26" s="117" t="n">
        <f aca="false">Tarif_avec_Préparation_Commande!I26</f>
        <v>0</v>
      </c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5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5"/>
      <c r="JT26" s="115"/>
      <c r="JU26" s="115"/>
      <c r="JV26" s="115"/>
      <c r="JW26" s="115"/>
      <c r="JX26" s="115"/>
      <c r="JY26" s="115"/>
      <c r="JZ26" s="115"/>
      <c r="KA26" s="115"/>
      <c r="KB26" s="115"/>
      <c r="KC26" s="115"/>
      <c r="KD26" s="115"/>
      <c r="KE26" s="115"/>
      <c r="KF26" s="115"/>
      <c r="KG26" s="115"/>
      <c r="KH26" s="115"/>
      <c r="KI26" s="115"/>
      <c r="KJ26" s="115"/>
      <c r="KK26" s="115"/>
      <c r="KL26" s="115"/>
      <c r="KM26" s="115"/>
      <c r="KN26" s="115"/>
      <c r="KO26" s="115"/>
      <c r="KP26" s="115"/>
      <c r="KQ26" s="115"/>
      <c r="KR26" s="115"/>
      <c r="KS26" s="115"/>
      <c r="KT26" s="115"/>
      <c r="KU26" s="115"/>
      <c r="KV26" s="115"/>
      <c r="KW26" s="115"/>
      <c r="KX26" s="115"/>
      <c r="KY26" s="115"/>
      <c r="KZ26" s="115"/>
      <c r="LA26" s="115"/>
      <c r="LB26" s="115"/>
      <c r="LC26" s="115"/>
      <c r="LD26" s="115"/>
      <c r="LE26" s="115"/>
      <c r="LF26" s="115"/>
      <c r="LG26" s="115"/>
      <c r="LH26" s="115"/>
      <c r="LI26" s="115"/>
      <c r="LJ26" s="115"/>
      <c r="LK26" s="115"/>
      <c r="LL26" s="115"/>
      <c r="LM26" s="115"/>
      <c r="LN26" s="115"/>
      <c r="LO26" s="115"/>
      <c r="LP26" s="115"/>
      <c r="LQ26" s="115"/>
      <c r="LR26" s="115"/>
      <c r="LS26" s="115"/>
      <c r="LT26" s="115"/>
      <c r="LU26" s="115"/>
      <c r="LV26" s="115"/>
      <c r="LW26" s="115"/>
      <c r="LX26" s="115"/>
      <c r="LY26" s="115"/>
      <c r="LZ26" s="115"/>
      <c r="MA26" s="115"/>
      <c r="MB26" s="115"/>
      <c r="MC26" s="115"/>
      <c r="MD26" s="115"/>
      <c r="ME26" s="115"/>
      <c r="MF26" s="115"/>
      <c r="MG26" s="115"/>
      <c r="MH26" s="115"/>
      <c r="MI26" s="115"/>
      <c r="MJ26" s="115"/>
      <c r="MK26" s="115"/>
      <c r="ML26" s="115"/>
      <c r="MM26" s="115"/>
      <c r="MN26" s="115"/>
      <c r="MO26" s="115"/>
      <c r="MP26" s="115"/>
      <c r="MQ26" s="115"/>
      <c r="MR26" s="115"/>
      <c r="MS26" s="115"/>
      <c r="MT26" s="115"/>
      <c r="MU26" s="115"/>
      <c r="MV26" s="115"/>
      <c r="MW26" s="115"/>
      <c r="MX26" s="115"/>
      <c r="MY26" s="115"/>
      <c r="MZ26" s="115"/>
      <c r="NA26" s="115"/>
      <c r="NB26" s="115"/>
      <c r="NC26" s="115"/>
      <c r="ND26" s="115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5"/>
      <c r="NS26" s="115"/>
      <c r="NT26" s="115"/>
      <c r="NU26" s="115"/>
      <c r="NV26" s="115"/>
      <c r="NW26" s="115"/>
      <c r="NX26" s="115"/>
      <c r="NY26" s="115"/>
      <c r="NZ26" s="115"/>
      <c r="OA26" s="115"/>
      <c r="OB26" s="115"/>
      <c r="OC26" s="115"/>
      <c r="OD26" s="115"/>
      <c r="OE26" s="115"/>
      <c r="OF26" s="115"/>
      <c r="OG26" s="115"/>
      <c r="OH26" s="115"/>
      <c r="OI26" s="115"/>
      <c r="OJ26" s="115"/>
      <c r="OK26" s="115"/>
      <c r="OL26" s="115"/>
      <c r="OM26" s="115"/>
      <c r="ON26" s="115"/>
      <c r="OO26" s="115"/>
      <c r="OP26" s="115"/>
      <c r="OQ26" s="115"/>
      <c r="OR26" s="115"/>
      <c r="OS26" s="115"/>
      <c r="OT26" s="115"/>
      <c r="OU26" s="115"/>
      <c r="OV26" s="115"/>
      <c r="OW26" s="115"/>
      <c r="OX26" s="115"/>
      <c r="OY26" s="115"/>
      <c r="OZ26" s="115"/>
      <c r="PA26" s="115"/>
      <c r="PB26" s="115"/>
      <c r="PC26" s="115"/>
      <c r="PD26" s="115"/>
      <c r="PE26" s="115"/>
      <c r="PF26" s="115"/>
      <c r="PG26" s="115"/>
      <c r="PH26" s="115"/>
      <c r="PI26" s="115"/>
      <c r="PJ26" s="115"/>
      <c r="PK26" s="115"/>
      <c r="PL26" s="115"/>
      <c r="PM26" s="115"/>
      <c r="PN26" s="115"/>
      <c r="PO26" s="115"/>
      <c r="PP26" s="115"/>
      <c r="PQ26" s="115"/>
      <c r="PR26" s="115"/>
      <c r="PS26" s="115"/>
      <c r="PT26" s="115"/>
      <c r="PU26" s="115"/>
      <c r="PV26" s="115"/>
      <c r="PW26" s="115"/>
      <c r="PX26" s="115"/>
      <c r="PY26" s="115"/>
      <c r="PZ26" s="115"/>
      <c r="QA26" s="115"/>
      <c r="QB26" s="115"/>
      <c r="QC26" s="115"/>
      <c r="QD26" s="115"/>
      <c r="QE26" s="115"/>
      <c r="QF26" s="115"/>
      <c r="QG26" s="115"/>
      <c r="QH26" s="115"/>
      <c r="QI26" s="115"/>
      <c r="QJ26" s="115"/>
      <c r="QK26" s="115"/>
      <c r="QL26" s="115"/>
      <c r="QM26" s="115"/>
      <c r="QN26" s="115"/>
      <c r="QO26" s="115"/>
      <c r="QP26" s="115"/>
      <c r="QQ26" s="115"/>
      <c r="QR26" s="115"/>
      <c r="QS26" s="115"/>
      <c r="QT26" s="115"/>
      <c r="QU26" s="115"/>
      <c r="QV26" s="115"/>
      <c r="QW26" s="115"/>
      <c r="QX26" s="115"/>
      <c r="QY26" s="115"/>
      <c r="QZ26" s="115"/>
      <c r="RA26" s="115"/>
      <c r="RB26" s="115"/>
      <c r="RC26" s="115"/>
      <c r="RD26" s="115"/>
      <c r="RE26" s="115"/>
      <c r="RF26" s="115"/>
      <c r="RG26" s="115"/>
      <c r="RH26" s="115"/>
      <c r="RI26" s="115"/>
      <c r="RJ26" s="115"/>
      <c r="RK26" s="115"/>
      <c r="RL26" s="115"/>
      <c r="RM26" s="115"/>
      <c r="RN26" s="115"/>
      <c r="RO26" s="115"/>
      <c r="RP26" s="115"/>
      <c r="RQ26" s="115"/>
      <c r="RR26" s="115"/>
      <c r="RS26" s="115"/>
      <c r="RT26" s="115"/>
      <c r="RU26" s="115"/>
      <c r="RV26" s="115"/>
      <c r="RW26" s="115"/>
      <c r="RX26" s="115"/>
      <c r="RY26" s="115"/>
      <c r="RZ26" s="115"/>
      <c r="SA26" s="115"/>
      <c r="SB26" s="115"/>
      <c r="SC26" s="115"/>
      <c r="SD26" s="115"/>
      <c r="SE26" s="115"/>
      <c r="SF26" s="115"/>
      <c r="SG26" s="115"/>
      <c r="SH26" s="115"/>
      <c r="SI26" s="115"/>
      <c r="SJ26" s="115"/>
      <c r="SK26" s="115"/>
      <c r="SL26" s="115"/>
      <c r="SM26" s="115"/>
      <c r="SN26" s="115"/>
      <c r="SO26" s="115"/>
      <c r="SP26" s="115"/>
      <c r="SQ26" s="115"/>
      <c r="SR26" s="115"/>
      <c r="SS26" s="115"/>
      <c r="ST26" s="115"/>
      <c r="SU26" s="115"/>
      <c r="SV26" s="115"/>
      <c r="SW26" s="115"/>
      <c r="SX26" s="115"/>
      <c r="SY26" s="115"/>
      <c r="SZ26" s="115"/>
      <c r="TA26" s="115"/>
      <c r="TB26" s="115"/>
      <c r="TC26" s="115"/>
      <c r="TD26" s="115"/>
      <c r="TE26" s="115"/>
      <c r="TF26" s="115"/>
      <c r="TG26" s="115"/>
      <c r="TH26" s="115"/>
      <c r="TI26" s="115"/>
      <c r="TJ26" s="115"/>
      <c r="TK26" s="115"/>
      <c r="TL26" s="115"/>
      <c r="TM26" s="115"/>
      <c r="TN26" s="115"/>
      <c r="TO26" s="115"/>
      <c r="TP26" s="115"/>
      <c r="TQ26" s="115"/>
      <c r="TR26" s="115"/>
      <c r="TS26" s="115"/>
      <c r="TT26" s="115"/>
      <c r="TU26" s="115"/>
      <c r="TV26" s="115"/>
      <c r="TW26" s="115"/>
      <c r="TX26" s="115"/>
      <c r="TY26" s="115"/>
      <c r="TZ26" s="115"/>
      <c r="UA26" s="115"/>
      <c r="UB26" s="115"/>
      <c r="UC26" s="115"/>
      <c r="UD26" s="115"/>
      <c r="UE26" s="115"/>
      <c r="UF26" s="115"/>
      <c r="UG26" s="115"/>
      <c r="UH26" s="115"/>
      <c r="UI26" s="115"/>
      <c r="UJ26" s="115"/>
      <c r="UK26" s="115"/>
      <c r="UL26" s="115"/>
      <c r="UM26" s="115"/>
      <c r="UN26" s="115"/>
      <c r="UO26" s="115"/>
      <c r="UP26" s="115"/>
      <c r="UQ26" s="115"/>
      <c r="UR26" s="115"/>
      <c r="US26" s="115"/>
      <c r="UT26" s="115"/>
      <c r="UU26" s="115"/>
      <c r="UV26" s="115"/>
      <c r="UW26" s="115"/>
      <c r="UX26" s="115"/>
      <c r="UY26" s="115"/>
      <c r="UZ26" s="115"/>
      <c r="VA26" s="115"/>
      <c r="VB26" s="115"/>
      <c r="VC26" s="115"/>
      <c r="VD26" s="115"/>
      <c r="VE26" s="115"/>
      <c r="VF26" s="115"/>
      <c r="VG26" s="115"/>
      <c r="VH26" s="115"/>
      <c r="VI26" s="115"/>
      <c r="VJ26" s="115"/>
      <c r="VK26" s="115"/>
      <c r="VL26" s="115"/>
      <c r="VM26" s="115"/>
      <c r="VN26" s="115"/>
      <c r="VO26" s="115"/>
      <c r="VP26" s="115"/>
      <c r="VQ26" s="115"/>
      <c r="VR26" s="115"/>
      <c r="VS26" s="115"/>
      <c r="VT26" s="115"/>
      <c r="VU26" s="115"/>
      <c r="VV26" s="115"/>
      <c r="VW26" s="115"/>
      <c r="VX26" s="115"/>
      <c r="VY26" s="115"/>
      <c r="VZ26" s="115"/>
      <c r="WA26" s="115"/>
      <c r="WB26" s="115"/>
      <c r="WC26" s="115"/>
      <c r="WD26" s="115"/>
      <c r="WE26" s="115"/>
      <c r="WF26" s="115"/>
      <c r="WG26" s="115"/>
      <c r="WH26" s="115"/>
      <c r="WI26" s="115"/>
      <c r="WJ26" s="115"/>
      <c r="WK26" s="115"/>
      <c r="WL26" s="115"/>
      <c r="WM26" s="115"/>
      <c r="WN26" s="115"/>
      <c r="WO26" s="115"/>
      <c r="WP26" s="115"/>
      <c r="WQ26" s="115"/>
      <c r="WR26" s="115"/>
      <c r="WS26" s="115"/>
      <c r="WT26" s="115"/>
      <c r="WU26" s="115"/>
      <c r="WV26" s="115"/>
      <c r="WW26" s="115"/>
      <c r="WX26" s="115"/>
      <c r="WY26" s="115"/>
      <c r="WZ26" s="115"/>
      <c r="XA26" s="115"/>
      <c r="XB26" s="115"/>
      <c r="XC26" s="115"/>
      <c r="XD26" s="115"/>
      <c r="XE26" s="115"/>
      <c r="XF26" s="115"/>
      <c r="XG26" s="115"/>
      <c r="XH26" s="115"/>
      <c r="XI26" s="115"/>
      <c r="XJ26" s="115"/>
      <c r="XK26" s="115"/>
      <c r="XL26" s="115"/>
      <c r="XM26" s="115"/>
      <c r="XN26" s="115"/>
      <c r="XO26" s="115"/>
      <c r="XP26" s="115"/>
      <c r="XQ26" s="115"/>
      <c r="XR26" s="115"/>
      <c r="XS26" s="115"/>
      <c r="XT26" s="115"/>
      <c r="XU26" s="115"/>
      <c r="XV26" s="115"/>
      <c r="XW26" s="115"/>
      <c r="XX26" s="115"/>
      <c r="XY26" s="115"/>
      <c r="XZ26" s="115"/>
      <c r="YA26" s="115"/>
      <c r="YB26" s="115"/>
      <c r="YC26" s="115"/>
      <c r="YD26" s="115"/>
      <c r="YE26" s="115"/>
      <c r="YF26" s="115"/>
      <c r="YG26" s="115"/>
      <c r="YH26" s="115"/>
      <c r="YI26" s="115"/>
      <c r="YJ26" s="115"/>
      <c r="YK26" s="115"/>
      <c r="YL26" s="115"/>
      <c r="YM26" s="115"/>
      <c r="YN26" s="115"/>
      <c r="YO26" s="115"/>
      <c r="YP26" s="115"/>
      <c r="YQ26" s="115"/>
      <c r="YR26" s="115"/>
      <c r="YS26" s="115"/>
      <c r="YT26" s="115"/>
      <c r="YU26" s="115"/>
      <c r="YV26" s="115"/>
      <c r="YW26" s="115"/>
      <c r="YX26" s="115"/>
      <c r="YY26" s="115"/>
      <c r="YZ26" s="115"/>
      <c r="ZA26" s="115"/>
      <c r="ZB26" s="115"/>
      <c r="ZC26" s="115"/>
      <c r="ZD26" s="115"/>
      <c r="ZE26" s="115"/>
      <c r="ZF26" s="115"/>
      <c r="ZG26" s="115"/>
      <c r="ZH26" s="115"/>
      <c r="ZI26" s="115"/>
      <c r="ZJ26" s="115"/>
      <c r="ZK26" s="115"/>
      <c r="ZL26" s="115"/>
      <c r="ZM26" s="115"/>
      <c r="ZN26" s="115"/>
      <c r="ZO26" s="115"/>
      <c r="ZP26" s="115"/>
      <c r="ZQ26" s="115"/>
      <c r="ZR26" s="115"/>
      <c r="ZS26" s="115"/>
      <c r="ZT26" s="115"/>
      <c r="ZU26" s="115"/>
      <c r="ZV26" s="115"/>
      <c r="ZW26" s="115"/>
      <c r="ZX26" s="115"/>
      <c r="ZY26" s="115"/>
      <c r="ZZ26" s="115"/>
      <c r="AAA26" s="115"/>
      <c r="AAB26" s="115"/>
      <c r="AAC26" s="115"/>
      <c r="AAD26" s="115"/>
      <c r="AAE26" s="115"/>
      <c r="AAF26" s="115"/>
      <c r="AAG26" s="115"/>
      <c r="AAH26" s="115"/>
      <c r="AAI26" s="115"/>
      <c r="AAJ26" s="115"/>
      <c r="AAK26" s="115"/>
      <c r="AAL26" s="115"/>
      <c r="AAM26" s="115"/>
      <c r="AAN26" s="115"/>
      <c r="AAO26" s="115"/>
      <c r="AAP26" s="115"/>
      <c r="AAQ26" s="115"/>
      <c r="AAR26" s="115"/>
      <c r="AAS26" s="115"/>
      <c r="AAT26" s="115"/>
      <c r="AAU26" s="115"/>
      <c r="AAV26" s="115"/>
      <c r="AAW26" s="115"/>
      <c r="AAX26" s="115"/>
      <c r="AAY26" s="115"/>
      <c r="AAZ26" s="115"/>
      <c r="ABA26" s="115"/>
      <c r="ABB26" s="115"/>
      <c r="ABC26" s="115"/>
      <c r="ABD26" s="115"/>
      <c r="ABE26" s="115"/>
      <c r="ABF26" s="115"/>
      <c r="ABG26" s="115"/>
      <c r="ABH26" s="115"/>
      <c r="ABI26" s="115"/>
      <c r="ABJ26" s="115"/>
      <c r="ABK26" s="115"/>
      <c r="ABL26" s="115"/>
      <c r="ABM26" s="115"/>
      <c r="ABN26" s="115"/>
      <c r="ABO26" s="115"/>
      <c r="ABP26" s="115"/>
      <c r="ABQ26" s="115"/>
      <c r="ABR26" s="115"/>
      <c r="ABS26" s="115"/>
      <c r="ABT26" s="115"/>
      <c r="ABU26" s="115"/>
      <c r="ABV26" s="115"/>
      <c r="ABW26" s="115"/>
      <c r="ABX26" s="115"/>
      <c r="ABY26" s="115"/>
      <c r="ABZ26" s="115"/>
      <c r="ACA26" s="115"/>
      <c r="ACB26" s="115"/>
      <c r="ACC26" s="115"/>
      <c r="ACD26" s="115"/>
      <c r="ACE26" s="115"/>
      <c r="ACF26" s="115"/>
      <c r="ACG26" s="115"/>
      <c r="ACH26" s="115"/>
      <c r="ACI26" s="115"/>
      <c r="ACJ26" s="115"/>
      <c r="ACK26" s="115"/>
      <c r="ACL26" s="115"/>
      <c r="ACM26" s="115"/>
      <c r="ACN26" s="115"/>
      <c r="ACO26" s="115"/>
      <c r="ACP26" s="115"/>
      <c r="ACQ26" s="115"/>
      <c r="ACR26" s="115"/>
      <c r="ACS26" s="115"/>
      <c r="ACT26" s="115"/>
      <c r="ACU26" s="115"/>
      <c r="ACV26" s="115"/>
      <c r="ACW26" s="115"/>
      <c r="ACX26" s="115"/>
      <c r="ACY26" s="115"/>
      <c r="ACZ26" s="115"/>
      <c r="ADA26" s="115"/>
      <c r="ADB26" s="115"/>
      <c r="ADC26" s="115"/>
      <c r="ADD26" s="115"/>
      <c r="ADE26" s="115"/>
      <c r="ADF26" s="115"/>
      <c r="ADG26" s="115"/>
      <c r="ADH26" s="115"/>
      <c r="ADI26" s="115"/>
      <c r="ADJ26" s="115"/>
      <c r="ADK26" s="115"/>
      <c r="ADL26" s="115"/>
      <c r="ADM26" s="115"/>
      <c r="ADN26" s="115"/>
      <c r="ADO26" s="115"/>
      <c r="ADP26" s="115"/>
      <c r="ADQ26" s="115"/>
      <c r="ADR26" s="115"/>
      <c r="ADS26" s="115"/>
      <c r="ADT26" s="115"/>
      <c r="ADU26" s="115"/>
      <c r="ADV26" s="115"/>
      <c r="ADW26" s="115"/>
      <c r="ADX26" s="115"/>
      <c r="ADY26" s="115"/>
      <c r="ADZ26" s="115"/>
      <c r="AEA26" s="115"/>
      <c r="AEB26" s="115"/>
      <c r="AEC26" s="115"/>
      <c r="AED26" s="115"/>
      <c r="AEE26" s="115"/>
      <c r="AEF26" s="115"/>
      <c r="AEG26" s="115"/>
      <c r="AEH26" s="115"/>
      <c r="AEI26" s="115"/>
      <c r="AEJ26" s="115"/>
      <c r="AEK26" s="115"/>
      <c r="AEL26" s="115"/>
      <c r="AEM26" s="115"/>
      <c r="AEN26" s="115"/>
      <c r="AEO26" s="115"/>
      <c r="AEP26" s="115"/>
      <c r="AEQ26" s="115"/>
      <c r="AER26" s="115"/>
      <c r="AES26" s="115"/>
      <c r="AET26" s="115"/>
      <c r="AEU26" s="115"/>
      <c r="AEV26" s="115"/>
      <c r="AEW26" s="115"/>
      <c r="AEX26" s="115"/>
      <c r="AEY26" s="115"/>
      <c r="AEZ26" s="115"/>
      <c r="AFA26" s="115"/>
      <c r="AFB26" s="115"/>
      <c r="AFC26" s="115"/>
      <c r="AFD26" s="115"/>
      <c r="AFE26" s="115"/>
      <c r="AFF26" s="115"/>
      <c r="AFG26" s="115"/>
      <c r="AFH26" s="115"/>
      <c r="AFI26" s="115"/>
      <c r="AFJ26" s="115"/>
      <c r="AFK26" s="115"/>
      <c r="AFL26" s="115"/>
      <c r="AFM26" s="115"/>
      <c r="AFN26" s="115"/>
      <c r="AFO26" s="115"/>
      <c r="AFP26" s="115"/>
      <c r="AFQ26" s="115"/>
      <c r="AFR26" s="115"/>
      <c r="AFS26" s="115"/>
      <c r="AFT26" s="115"/>
      <c r="AFU26" s="115"/>
      <c r="AFV26" s="115"/>
      <c r="AFW26" s="115"/>
      <c r="AFX26" s="115"/>
      <c r="AFY26" s="115"/>
      <c r="AFZ26" s="115"/>
      <c r="AGA26" s="115"/>
      <c r="AGB26" s="115"/>
      <c r="AGC26" s="115"/>
      <c r="AGD26" s="115"/>
      <c r="AGE26" s="115"/>
      <c r="AGF26" s="115"/>
      <c r="AGG26" s="115"/>
      <c r="AGH26" s="115"/>
      <c r="AGI26" s="115"/>
      <c r="AGJ26" s="115"/>
      <c r="AGK26" s="115"/>
      <c r="AGL26" s="115"/>
      <c r="AGM26" s="115"/>
      <c r="AGN26" s="115"/>
      <c r="AGO26" s="115"/>
      <c r="AGP26" s="115"/>
      <c r="AGQ26" s="115"/>
      <c r="AGR26" s="115"/>
      <c r="AGS26" s="115"/>
      <c r="AGT26" s="115"/>
      <c r="AGU26" s="115"/>
      <c r="AGV26" s="115"/>
      <c r="AGW26" s="115"/>
      <c r="AGX26" s="115"/>
      <c r="AGY26" s="115"/>
      <c r="AGZ26" s="115"/>
      <c r="AHA26" s="115"/>
      <c r="AHB26" s="115"/>
      <c r="AHC26" s="115"/>
      <c r="AHD26" s="115"/>
      <c r="AHE26" s="115"/>
      <c r="AHF26" s="115"/>
      <c r="AHG26" s="115"/>
      <c r="AHH26" s="115"/>
      <c r="AHI26" s="115"/>
      <c r="AHJ26" s="115"/>
      <c r="AHK26" s="115"/>
      <c r="AHL26" s="115"/>
      <c r="AHM26" s="115"/>
      <c r="AHN26" s="115"/>
      <c r="AHO26" s="115"/>
      <c r="AHP26" s="115"/>
      <c r="AHQ26" s="115"/>
      <c r="AHR26" s="115"/>
      <c r="AHS26" s="115"/>
      <c r="AHT26" s="115"/>
      <c r="AHU26" s="115"/>
      <c r="AHV26" s="115"/>
      <c r="AHW26" s="115"/>
      <c r="AHX26" s="115"/>
      <c r="AHY26" s="115"/>
      <c r="AHZ26" s="115"/>
      <c r="AIA26" s="115"/>
      <c r="AIB26" s="115"/>
      <c r="AIC26" s="115"/>
      <c r="AID26" s="115"/>
      <c r="AIE26" s="115"/>
      <c r="AIF26" s="115"/>
      <c r="AIG26" s="115"/>
      <c r="AIH26" s="115"/>
      <c r="AII26" s="115"/>
      <c r="AIJ26" s="115"/>
      <c r="AIK26" s="115"/>
      <c r="AIL26" s="115"/>
      <c r="AIM26" s="115"/>
      <c r="AIN26" s="115"/>
      <c r="AIO26" s="115"/>
      <c r="AIP26" s="115"/>
      <c r="AIQ26" s="115"/>
      <c r="AIR26" s="115"/>
      <c r="AIS26" s="115"/>
      <c r="AIT26" s="115"/>
      <c r="AIU26" s="115"/>
      <c r="AIV26" s="115"/>
      <c r="AIW26" s="115"/>
      <c r="AIX26" s="115"/>
      <c r="AIY26" s="115"/>
      <c r="AIZ26" s="115"/>
      <c r="AJA26" s="115"/>
      <c r="AJB26" s="115"/>
      <c r="AJC26" s="115"/>
      <c r="AJD26" s="115"/>
      <c r="AJE26" s="115"/>
      <c r="AJF26" s="115"/>
      <c r="AJG26" s="115"/>
      <c r="AJH26" s="115"/>
      <c r="AJI26" s="115"/>
      <c r="AJJ26" s="115"/>
      <c r="AJK26" s="115"/>
      <c r="AJL26" s="115"/>
      <c r="AJM26" s="115"/>
      <c r="AJN26" s="115"/>
      <c r="AJO26" s="115"/>
      <c r="AJP26" s="115"/>
      <c r="AJQ26" s="115"/>
      <c r="AJR26" s="115"/>
      <c r="AJS26" s="115"/>
      <c r="AJT26" s="115"/>
      <c r="AJU26" s="115"/>
      <c r="AJV26" s="115"/>
      <c r="AJW26" s="115"/>
      <c r="AJX26" s="115"/>
      <c r="AJY26" s="115"/>
      <c r="AJZ26" s="115"/>
      <c r="AKA26" s="115"/>
      <c r="AKB26" s="115"/>
      <c r="AKC26" s="115"/>
      <c r="AKD26" s="115"/>
      <c r="AKE26" s="115"/>
      <c r="AKF26" s="115"/>
      <c r="AKG26" s="115"/>
      <c r="AKH26" s="115"/>
      <c r="AKI26" s="115"/>
      <c r="AKJ26" s="115"/>
      <c r="AKK26" s="115"/>
      <c r="AKL26" s="115"/>
      <c r="AKM26" s="115"/>
      <c r="AKN26" s="115"/>
      <c r="AKO26" s="115"/>
      <c r="AKP26" s="115"/>
      <c r="AKQ26" s="115"/>
      <c r="AKR26" s="115"/>
      <c r="AKS26" s="115"/>
      <c r="AKT26" s="115"/>
      <c r="AKU26" s="115"/>
      <c r="AKV26" s="115"/>
      <c r="AKW26" s="115"/>
      <c r="AKX26" s="115"/>
      <c r="AKY26" s="115"/>
      <c r="AKZ26" s="115"/>
      <c r="ALA26" s="115"/>
      <c r="ALB26" s="115"/>
      <c r="ALC26" s="115"/>
      <c r="ALD26" s="115"/>
      <c r="ALE26" s="115"/>
      <c r="ALF26" s="115"/>
      <c r="ALG26" s="115"/>
      <c r="ALH26" s="115"/>
      <c r="ALI26" s="115"/>
      <c r="ALJ26" s="115"/>
      <c r="ALK26" s="115"/>
      <c r="ALL26" s="115"/>
      <c r="ALM26" s="115"/>
      <c r="ALN26" s="115"/>
      <c r="ALO26" s="115"/>
      <c r="ALP26" s="115"/>
      <c r="ALQ26" s="115"/>
      <c r="ALR26" s="115"/>
      <c r="ALS26" s="115"/>
      <c r="ALT26" s="115"/>
      <c r="ALU26" s="115"/>
      <c r="ALV26" s="115"/>
      <c r="ALW26" s="115"/>
      <c r="ALX26" s="115"/>
      <c r="ALY26" s="115"/>
      <c r="ALZ26" s="115"/>
      <c r="AMA26" s="115"/>
      <c r="AMB26" s="115"/>
      <c r="AMC26" s="115"/>
      <c r="AMD26" s="115"/>
      <c r="AME26" s="115"/>
      <c r="AMF26" s="115"/>
      <c r="AMG26" s="115"/>
      <c r="AMH26" s="115"/>
      <c r="AMI26" s="115"/>
      <c r="AMJ26" s="115"/>
    </row>
    <row r="27" customFormat="false" ht="12.8" hidden="false" customHeight="false" outlineLevel="0" collapsed="false">
      <c r="A27" s="114" t="n">
        <f aca="false">N27</f>
        <v>1497</v>
      </c>
      <c r="B27" s="115" t="str">
        <f aca="false">"CTR"&amp;N27</f>
        <v>CTR1497</v>
      </c>
      <c r="C27" s="116" t="n">
        <f aca="false">SUMIF(Bon_de_Commande!O$24:O$983,A27,Bon_de_Commande!C$24:C$983)</f>
        <v>0</v>
      </c>
      <c r="D27" s="115"/>
      <c r="I27" s="115"/>
      <c r="J27" s="114" t="n">
        <f aca="false">IF(AND($H27&lt;&gt;0, $C27&gt;=$H27),V27,IF(AND($G27&lt;&gt;0,$C27&gt;=$G27),T27,IF(AND($F27&lt;&gt;0,$C27&gt;=$F27),R27,IF(AND($E27&lt;&gt;0,$C27&gt;=$E27),P27,N27))))</f>
        <v>1497</v>
      </c>
      <c r="K27" s="117" t="n">
        <f aca="false">IF(AND($H27&lt;&gt;0, $C27&gt;=$H27),W27,IF(AND($G27&lt;&gt;0,$C27&gt;=$G27),U27,IF(AND($F27&lt;&gt;0,$C27&gt;=$F27),S27,IF(AND($E27&lt;&gt;0,$C27&gt;=$E27),Q27,O27))))</f>
        <v>0.5</v>
      </c>
      <c r="L27" s="115"/>
      <c r="M27" s="115" t="str">
        <f aca="false">Tarif_avec_Préparation_Commande!A27</f>
        <v>CAGETTE                   </v>
      </c>
      <c r="N27" s="115" t="n">
        <f aca="false">Tarif_avec_Préparation_Commande!B27</f>
        <v>1497</v>
      </c>
      <c r="O27" s="117" t="n">
        <f aca="false">Tarif_avec_Préparation_Commande!C27</f>
        <v>0.5</v>
      </c>
      <c r="P27" s="115" t="n">
        <f aca="false">Tarif_avec_Préparation_Commande!D27</f>
        <v>0</v>
      </c>
      <c r="Q27" s="117" t="n">
        <f aca="false">Tarif_avec_Préparation_Commande!E27</f>
        <v>0</v>
      </c>
      <c r="R27" s="92" t="n">
        <f aca="false">Tarif_avec_Préparation_Commande!F27</f>
        <v>0</v>
      </c>
      <c r="S27" s="117" t="n">
        <f aca="false">Tarif_avec_Préparation_Commande!G27</f>
        <v>0</v>
      </c>
      <c r="T27" s="92" t="n">
        <f aca="false">Tarif_avec_Préparation_Commande!H27</f>
        <v>0</v>
      </c>
      <c r="U27" s="117" t="n">
        <f aca="false">Tarif_avec_Préparation_Commande!I27</f>
        <v>0</v>
      </c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  <c r="IW27" s="115"/>
      <c r="IX27" s="115"/>
      <c r="IY27" s="115"/>
      <c r="IZ27" s="115"/>
      <c r="JA27" s="115"/>
      <c r="JB27" s="115"/>
      <c r="JC27" s="115"/>
      <c r="JD27" s="115"/>
      <c r="JE27" s="115"/>
      <c r="JF27" s="115"/>
      <c r="JG27" s="115"/>
      <c r="JH27" s="115"/>
      <c r="JI27" s="115"/>
      <c r="JJ27" s="115"/>
      <c r="JK27" s="115"/>
      <c r="JL27" s="115"/>
      <c r="JM27" s="115"/>
      <c r="JN27" s="115"/>
      <c r="JO27" s="115"/>
      <c r="JP27" s="115"/>
      <c r="JQ27" s="115"/>
      <c r="JR27" s="115"/>
      <c r="JS27" s="115"/>
      <c r="JT27" s="115"/>
      <c r="JU27" s="115"/>
      <c r="JV27" s="115"/>
      <c r="JW27" s="115"/>
      <c r="JX27" s="115"/>
      <c r="JY27" s="115"/>
      <c r="JZ27" s="115"/>
      <c r="KA27" s="115"/>
      <c r="KB27" s="115"/>
      <c r="KC27" s="115"/>
      <c r="KD27" s="115"/>
      <c r="KE27" s="115"/>
      <c r="KF27" s="115"/>
      <c r="KG27" s="115"/>
      <c r="KH27" s="115"/>
      <c r="KI27" s="115"/>
      <c r="KJ27" s="115"/>
      <c r="KK27" s="115"/>
      <c r="KL27" s="115"/>
      <c r="KM27" s="115"/>
      <c r="KN27" s="115"/>
      <c r="KO27" s="115"/>
      <c r="KP27" s="115"/>
      <c r="KQ27" s="115"/>
      <c r="KR27" s="115"/>
      <c r="KS27" s="115"/>
      <c r="KT27" s="115"/>
      <c r="KU27" s="115"/>
      <c r="KV27" s="115"/>
      <c r="KW27" s="115"/>
      <c r="KX27" s="115"/>
      <c r="KY27" s="115"/>
      <c r="KZ27" s="115"/>
      <c r="LA27" s="115"/>
      <c r="LB27" s="115"/>
      <c r="LC27" s="115"/>
      <c r="LD27" s="115"/>
      <c r="LE27" s="115"/>
      <c r="LF27" s="115"/>
      <c r="LG27" s="115"/>
      <c r="LH27" s="115"/>
      <c r="LI27" s="115"/>
      <c r="LJ27" s="115"/>
      <c r="LK27" s="115"/>
      <c r="LL27" s="115"/>
      <c r="LM27" s="115"/>
      <c r="LN27" s="115"/>
      <c r="LO27" s="115"/>
      <c r="LP27" s="115"/>
      <c r="LQ27" s="115"/>
      <c r="LR27" s="115"/>
      <c r="LS27" s="115"/>
      <c r="LT27" s="115"/>
      <c r="LU27" s="115"/>
      <c r="LV27" s="115"/>
      <c r="LW27" s="115"/>
      <c r="LX27" s="115"/>
      <c r="LY27" s="115"/>
      <c r="LZ27" s="115"/>
      <c r="MA27" s="115"/>
      <c r="MB27" s="115"/>
      <c r="MC27" s="115"/>
      <c r="MD27" s="115"/>
      <c r="ME27" s="115"/>
      <c r="MF27" s="115"/>
      <c r="MG27" s="115"/>
      <c r="MH27" s="115"/>
      <c r="MI27" s="115"/>
      <c r="MJ27" s="115"/>
      <c r="MK27" s="115"/>
      <c r="ML27" s="115"/>
      <c r="MM27" s="115"/>
      <c r="MN27" s="115"/>
      <c r="MO27" s="115"/>
      <c r="MP27" s="115"/>
      <c r="MQ27" s="115"/>
      <c r="MR27" s="115"/>
      <c r="MS27" s="115"/>
      <c r="MT27" s="115"/>
      <c r="MU27" s="115"/>
      <c r="MV27" s="115"/>
      <c r="MW27" s="115"/>
      <c r="MX27" s="115"/>
      <c r="MY27" s="115"/>
      <c r="MZ27" s="115"/>
      <c r="NA27" s="115"/>
      <c r="NB27" s="115"/>
      <c r="NC27" s="115"/>
      <c r="ND27" s="115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5"/>
      <c r="NS27" s="115"/>
      <c r="NT27" s="115"/>
      <c r="NU27" s="115"/>
      <c r="NV27" s="115"/>
      <c r="NW27" s="115"/>
      <c r="NX27" s="115"/>
      <c r="NY27" s="115"/>
      <c r="NZ27" s="115"/>
      <c r="OA27" s="115"/>
      <c r="OB27" s="115"/>
      <c r="OC27" s="115"/>
      <c r="OD27" s="115"/>
      <c r="OE27" s="115"/>
      <c r="OF27" s="115"/>
      <c r="OG27" s="115"/>
      <c r="OH27" s="115"/>
      <c r="OI27" s="115"/>
      <c r="OJ27" s="115"/>
      <c r="OK27" s="115"/>
      <c r="OL27" s="115"/>
      <c r="OM27" s="115"/>
      <c r="ON27" s="115"/>
      <c r="OO27" s="115"/>
      <c r="OP27" s="115"/>
      <c r="OQ27" s="115"/>
      <c r="OR27" s="115"/>
      <c r="OS27" s="115"/>
      <c r="OT27" s="115"/>
      <c r="OU27" s="115"/>
      <c r="OV27" s="115"/>
      <c r="OW27" s="115"/>
      <c r="OX27" s="115"/>
      <c r="OY27" s="115"/>
      <c r="OZ27" s="115"/>
      <c r="PA27" s="115"/>
      <c r="PB27" s="115"/>
      <c r="PC27" s="115"/>
      <c r="PD27" s="115"/>
      <c r="PE27" s="115"/>
      <c r="PF27" s="115"/>
      <c r="PG27" s="115"/>
      <c r="PH27" s="115"/>
      <c r="PI27" s="115"/>
      <c r="PJ27" s="115"/>
      <c r="PK27" s="115"/>
      <c r="PL27" s="115"/>
      <c r="PM27" s="115"/>
      <c r="PN27" s="115"/>
      <c r="PO27" s="115"/>
      <c r="PP27" s="115"/>
      <c r="PQ27" s="115"/>
      <c r="PR27" s="115"/>
      <c r="PS27" s="115"/>
      <c r="PT27" s="115"/>
      <c r="PU27" s="115"/>
      <c r="PV27" s="115"/>
      <c r="PW27" s="115"/>
      <c r="PX27" s="115"/>
      <c r="PY27" s="115"/>
      <c r="PZ27" s="115"/>
      <c r="QA27" s="115"/>
      <c r="QB27" s="115"/>
      <c r="QC27" s="115"/>
      <c r="QD27" s="115"/>
      <c r="QE27" s="115"/>
      <c r="QF27" s="115"/>
      <c r="QG27" s="115"/>
      <c r="QH27" s="115"/>
      <c r="QI27" s="115"/>
      <c r="QJ27" s="115"/>
      <c r="QK27" s="115"/>
      <c r="QL27" s="115"/>
      <c r="QM27" s="115"/>
      <c r="QN27" s="115"/>
      <c r="QO27" s="115"/>
      <c r="QP27" s="115"/>
      <c r="QQ27" s="115"/>
      <c r="QR27" s="115"/>
      <c r="QS27" s="115"/>
      <c r="QT27" s="115"/>
      <c r="QU27" s="115"/>
      <c r="QV27" s="115"/>
      <c r="QW27" s="115"/>
      <c r="QX27" s="115"/>
      <c r="QY27" s="115"/>
      <c r="QZ27" s="115"/>
      <c r="RA27" s="115"/>
      <c r="RB27" s="115"/>
      <c r="RC27" s="115"/>
      <c r="RD27" s="115"/>
      <c r="RE27" s="115"/>
      <c r="RF27" s="115"/>
      <c r="RG27" s="115"/>
      <c r="RH27" s="115"/>
      <c r="RI27" s="115"/>
      <c r="RJ27" s="115"/>
      <c r="RK27" s="115"/>
      <c r="RL27" s="115"/>
      <c r="RM27" s="115"/>
      <c r="RN27" s="115"/>
      <c r="RO27" s="115"/>
      <c r="RP27" s="115"/>
      <c r="RQ27" s="115"/>
      <c r="RR27" s="115"/>
      <c r="RS27" s="115"/>
      <c r="RT27" s="115"/>
      <c r="RU27" s="115"/>
      <c r="RV27" s="115"/>
      <c r="RW27" s="115"/>
      <c r="RX27" s="115"/>
      <c r="RY27" s="115"/>
      <c r="RZ27" s="115"/>
      <c r="SA27" s="115"/>
      <c r="SB27" s="115"/>
      <c r="SC27" s="115"/>
      <c r="SD27" s="115"/>
      <c r="SE27" s="115"/>
      <c r="SF27" s="115"/>
      <c r="SG27" s="115"/>
      <c r="SH27" s="115"/>
      <c r="SI27" s="115"/>
      <c r="SJ27" s="115"/>
      <c r="SK27" s="115"/>
      <c r="SL27" s="115"/>
      <c r="SM27" s="115"/>
      <c r="SN27" s="115"/>
      <c r="SO27" s="115"/>
      <c r="SP27" s="115"/>
      <c r="SQ27" s="115"/>
      <c r="SR27" s="115"/>
      <c r="SS27" s="115"/>
      <c r="ST27" s="115"/>
      <c r="SU27" s="115"/>
      <c r="SV27" s="115"/>
      <c r="SW27" s="115"/>
      <c r="SX27" s="115"/>
      <c r="SY27" s="115"/>
      <c r="SZ27" s="115"/>
      <c r="TA27" s="115"/>
      <c r="TB27" s="115"/>
      <c r="TC27" s="115"/>
      <c r="TD27" s="115"/>
      <c r="TE27" s="115"/>
      <c r="TF27" s="115"/>
      <c r="TG27" s="115"/>
      <c r="TH27" s="115"/>
      <c r="TI27" s="115"/>
      <c r="TJ27" s="115"/>
      <c r="TK27" s="115"/>
      <c r="TL27" s="115"/>
      <c r="TM27" s="115"/>
      <c r="TN27" s="115"/>
      <c r="TO27" s="115"/>
      <c r="TP27" s="115"/>
      <c r="TQ27" s="115"/>
      <c r="TR27" s="115"/>
      <c r="TS27" s="115"/>
      <c r="TT27" s="115"/>
      <c r="TU27" s="115"/>
      <c r="TV27" s="115"/>
      <c r="TW27" s="115"/>
      <c r="TX27" s="115"/>
      <c r="TY27" s="115"/>
      <c r="TZ27" s="115"/>
      <c r="UA27" s="115"/>
      <c r="UB27" s="115"/>
      <c r="UC27" s="115"/>
      <c r="UD27" s="115"/>
      <c r="UE27" s="115"/>
      <c r="UF27" s="115"/>
      <c r="UG27" s="115"/>
      <c r="UH27" s="115"/>
      <c r="UI27" s="115"/>
      <c r="UJ27" s="115"/>
      <c r="UK27" s="115"/>
      <c r="UL27" s="115"/>
      <c r="UM27" s="115"/>
      <c r="UN27" s="115"/>
      <c r="UO27" s="115"/>
      <c r="UP27" s="115"/>
      <c r="UQ27" s="115"/>
      <c r="UR27" s="115"/>
      <c r="US27" s="115"/>
      <c r="UT27" s="115"/>
      <c r="UU27" s="115"/>
      <c r="UV27" s="115"/>
      <c r="UW27" s="115"/>
      <c r="UX27" s="115"/>
      <c r="UY27" s="115"/>
      <c r="UZ27" s="115"/>
      <c r="VA27" s="115"/>
      <c r="VB27" s="115"/>
      <c r="VC27" s="115"/>
      <c r="VD27" s="115"/>
      <c r="VE27" s="115"/>
      <c r="VF27" s="115"/>
      <c r="VG27" s="115"/>
      <c r="VH27" s="115"/>
      <c r="VI27" s="115"/>
      <c r="VJ27" s="115"/>
      <c r="VK27" s="115"/>
      <c r="VL27" s="115"/>
      <c r="VM27" s="115"/>
      <c r="VN27" s="115"/>
      <c r="VO27" s="115"/>
      <c r="VP27" s="115"/>
      <c r="VQ27" s="115"/>
      <c r="VR27" s="115"/>
      <c r="VS27" s="115"/>
      <c r="VT27" s="115"/>
      <c r="VU27" s="115"/>
      <c r="VV27" s="115"/>
      <c r="VW27" s="115"/>
      <c r="VX27" s="115"/>
      <c r="VY27" s="115"/>
      <c r="VZ27" s="115"/>
      <c r="WA27" s="115"/>
      <c r="WB27" s="115"/>
      <c r="WC27" s="115"/>
      <c r="WD27" s="115"/>
      <c r="WE27" s="115"/>
      <c r="WF27" s="115"/>
      <c r="WG27" s="115"/>
      <c r="WH27" s="115"/>
      <c r="WI27" s="115"/>
      <c r="WJ27" s="115"/>
      <c r="WK27" s="115"/>
      <c r="WL27" s="115"/>
      <c r="WM27" s="115"/>
      <c r="WN27" s="115"/>
      <c r="WO27" s="115"/>
      <c r="WP27" s="115"/>
      <c r="WQ27" s="115"/>
      <c r="WR27" s="115"/>
      <c r="WS27" s="115"/>
      <c r="WT27" s="115"/>
      <c r="WU27" s="115"/>
      <c r="WV27" s="115"/>
      <c r="WW27" s="115"/>
      <c r="WX27" s="115"/>
      <c r="WY27" s="115"/>
      <c r="WZ27" s="115"/>
      <c r="XA27" s="115"/>
      <c r="XB27" s="115"/>
      <c r="XC27" s="115"/>
      <c r="XD27" s="115"/>
      <c r="XE27" s="115"/>
      <c r="XF27" s="115"/>
      <c r="XG27" s="115"/>
      <c r="XH27" s="115"/>
      <c r="XI27" s="115"/>
      <c r="XJ27" s="115"/>
      <c r="XK27" s="115"/>
      <c r="XL27" s="115"/>
      <c r="XM27" s="115"/>
      <c r="XN27" s="115"/>
      <c r="XO27" s="115"/>
      <c r="XP27" s="115"/>
      <c r="XQ27" s="115"/>
      <c r="XR27" s="115"/>
      <c r="XS27" s="115"/>
      <c r="XT27" s="115"/>
      <c r="XU27" s="115"/>
      <c r="XV27" s="115"/>
      <c r="XW27" s="115"/>
      <c r="XX27" s="115"/>
      <c r="XY27" s="115"/>
      <c r="XZ27" s="115"/>
      <c r="YA27" s="115"/>
      <c r="YB27" s="115"/>
      <c r="YC27" s="115"/>
      <c r="YD27" s="115"/>
      <c r="YE27" s="115"/>
      <c r="YF27" s="115"/>
      <c r="YG27" s="115"/>
      <c r="YH27" s="115"/>
      <c r="YI27" s="115"/>
      <c r="YJ27" s="115"/>
      <c r="YK27" s="115"/>
      <c r="YL27" s="115"/>
      <c r="YM27" s="115"/>
      <c r="YN27" s="115"/>
      <c r="YO27" s="115"/>
      <c r="YP27" s="115"/>
      <c r="YQ27" s="115"/>
      <c r="YR27" s="115"/>
      <c r="YS27" s="115"/>
      <c r="YT27" s="115"/>
      <c r="YU27" s="115"/>
      <c r="YV27" s="115"/>
      <c r="YW27" s="115"/>
      <c r="YX27" s="115"/>
      <c r="YY27" s="115"/>
      <c r="YZ27" s="115"/>
      <c r="ZA27" s="115"/>
      <c r="ZB27" s="115"/>
      <c r="ZC27" s="115"/>
      <c r="ZD27" s="115"/>
      <c r="ZE27" s="115"/>
      <c r="ZF27" s="115"/>
      <c r="ZG27" s="115"/>
      <c r="ZH27" s="115"/>
      <c r="ZI27" s="115"/>
      <c r="ZJ27" s="115"/>
      <c r="ZK27" s="115"/>
      <c r="ZL27" s="115"/>
      <c r="ZM27" s="115"/>
      <c r="ZN27" s="115"/>
      <c r="ZO27" s="115"/>
      <c r="ZP27" s="115"/>
      <c r="ZQ27" s="115"/>
      <c r="ZR27" s="115"/>
      <c r="ZS27" s="115"/>
      <c r="ZT27" s="115"/>
      <c r="ZU27" s="115"/>
      <c r="ZV27" s="115"/>
      <c r="ZW27" s="115"/>
      <c r="ZX27" s="115"/>
      <c r="ZY27" s="115"/>
      <c r="ZZ27" s="115"/>
      <c r="AAA27" s="115"/>
      <c r="AAB27" s="115"/>
      <c r="AAC27" s="115"/>
      <c r="AAD27" s="115"/>
      <c r="AAE27" s="115"/>
      <c r="AAF27" s="115"/>
      <c r="AAG27" s="115"/>
      <c r="AAH27" s="115"/>
      <c r="AAI27" s="115"/>
      <c r="AAJ27" s="115"/>
      <c r="AAK27" s="115"/>
      <c r="AAL27" s="115"/>
      <c r="AAM27" s="115"/>
      <c r="AAN27" s="115"/>
      <c r="AAO27" s="115"/>
      <c r="AAP27" s="115"/>
      <c r="AAQ27" s="115"/>
      <c r="AAR27" s="115"/>
      <c r="AAS27" s="115"/>
      <c r="AAT27" s="115"/>
      <c r="AAU27" s="115"/>
      <c r="AAV27" s="115"/>
      <c r="AAW27" s="115"/>
      <c r="AAX27" s="115"/>
      <c r="AAY27" s="115"/>
      <c r="AAZ27" s="115"/>
      <c r="ABA27" s="115"/>
      <c r="ABB27" s="115"/>
      <c r="ABC27" s="115"/>
      <c r="ABD27" s="115"/>
      <c r="ABE27" s="115"/>
      <c r="ABF27" s="115"/>
      <c r="ABG27" s="115"/>
      <c r="ABH27" s="115"/>
      <c r="ABI27" s="115"/>
      <c r="ABJ27" s="115"/>
      <c r="ABK27" s="115"/>
      <c r="ABL27" s="115"/>
      <c r="ABM27" s="115"/>
      <c r="ABN27" s="115"/>
      <c r="ABO27" s="115"/>
      <c r="ABP27" s="115"/>
      <c r="ABQ27" s="115"/>
      <c r="ABR27" s="115"/>
      <c r="ABS27" s="115"/>
      <c r="ABT27" s="115"/>
      <c r="ABU27" s="115"/>
      <c r="ABV27" s="115"/>
      <c r="ABW27" s="115"/>
      <c r="ABX27" s="115"/>
      <c r="ABY27" s="115"/>
      <c r="ABZ27" s="115"/>
      <c r="ACA27" s="115"/>
      <c r="ACB27" s="115"/>
      <c r="ACC27" s="115"/>
      <c r="ACD27" s="115"/>
      <c r="ACE27" s="115"/>
      <c r="ACF27" s="115"/>
      <c r="ACG27" s="115"/>
      <c r="ACH27" s="115"/>
      <c r="ACI27" s="115"/>
      <c r="ACJ27" s="115"/>
      <c r="ACK27" s="115"/>
      <c r="ACL27" s="115"/>
      <c r="ACM27" s="115"/>
      <c r="ACN27" s="115"/>
      <c r="ACO27" s="115"/>
      <c r="ACP27" s="115"/>
      <c r="ACQ27" s="115"/>
      <c r="ACR27" s="115"/>
      <c r="ACS27" s="115"/>
      <c r="ACT27" s="115"/>
      <c r="ACU27" s="115"/>
      <c r="ACV27" s="115"/>
      <c r="ACW27" s="115"/>
      <c r="ACX27" s="115"/>
      <c r="ACY27" s="115"/>
      <c r="ACZ27" s="115"/>
      <c r="ADA27" s="115"/>
      <c r="ADB27" s="115"/>
      <c r="ADC27" s="115"/>
      <c r="ADD27" s="115"/>
      <c r="ADE27" s="115"/>
      <c r="ADF27" s="115"/>
      <c r="ADG27" s="115"/>
      <c r="ADH27" s="115"/>
      <c r="ADI27" s="115"/>
      <c r="ADJ27" s="115"/>
      <c r="ADK27" s="115"/>
      <c r="ADL27" s="115"/>
      <c r="ADM27" s="115"/>
      <c r="ADN27" s="115"/>
      <c r="ADO27" s="115"/>
      <c r="ADP27" s="115"/>
      <c r="ADQ27" s="115"/>
      <c r="ADR27" s="115"/>
      <c r="ADS27" s="115"/>
      <c r="ADT27" s="115"/>
      <c r="ADU27" s="115"/>
      <c r="ADV27" s="115"/>
      <c r="ADW27" s="115"/>
      <c r="ADX27" s="115"/>
      <c r="ADY27" s="115"/>
      <c r="ADZ27" s="115"/>
      <c r="AEA27" s="115"/>
      <c r="AEB27" s="115"/>
      <c r="AEC27" s="115"/>
      <c r="AED27" s="115"/>
      <c r="AEE27" s="115"/>
      <c r="AEF27" s="115"/>
      <c r="AEG27" s="115"/>
      <c r="AEH27" s="115"/>
      <c r="AEI27" s="115"/>
      <c r="AEJ27" s="115"/>
      <c r="AEK27" s="115"/>
      <c r="AEL27" s="115"/>
      <c r="AEM27" s="115"/>
      <c r="AEN27" s="115"/>
      <c r="AEO27" s="115"/>
      <c r="AEP27" s="115"/>
      <c r="AEQ27" s="115"/>
      <c r="AER27" s="115"/>
      <c r="AES27" s="115"/>
      <c r="AET27" s="115"/>
      <c r="AEU27" s="115"/>
      <c r="AEV27" s="115"/>
      <c r="AEW27" s="115"/>
      <c r="AEX27" s="115"/>
      <c r="AEY27" s="115"/>
      <c r="AEZ27" s="115"/>
      <c r="AFA27" s="115"/>
      <c r="AFB27" s="115"/>
      <c r="AFC27" s="115"/>
      <c r="AFD27" s="115"/>
      <c r="AFE27" s="115"/>
      <c r="AFF27" s="115"/>
      <c r="AFG27" s="115"/>
      <c r="AFH27" s="115"/>
      <c r="AFI27" s="115"/>
      <c r="AFJ27" s="115"/>
      <c r="AFK27" s="115"/>
      <c r="AFL27" s="115"/>
      <c r="AFM27" s="115"/>
      <c r="AFN27" s="115"/>
      <c r="AFO27" s="115"/>
      <c r="AFP27" s="115"/>
      <c r="AFQ27" s="115"/>
      <c r="AFR27" s="115"/>
      <c r="AFS27" s="115"/>
      <c r="AFT27" s="115"/>
      <c r="AFU27" s="115"/>
      <c r="AFV27" s="115"/>
      <c r="AFW27" s="115"/>
      <c r="AFX27" s="115"/>
      <c r="AFY27" s="115"/>
      <c r="AFZ27" s="115"/>
      <c r="AGA27" s="115"/>
      <c r="AGB27" s="115"/>
      <c r="AGC27" s="115"/>
      <c r="AGD27" s="115"/>
      <c r="AGE27" s="115"/>
      <c r="AGF27" s="115"/>
      <c r="AGG27" s="115"/>
      <c r="AGH27" s="115"/>
      <c r="AGI27" s="115"/>
      <c r="AGJ27" s="115"/>
      <c r="AGK27" s="115"/>
      <c r="AGL27" s="115"/>
      <c r="AGM27" s="115"/>
      <c r="AGN27" s="115"/>
      <c r="AGO27" s="115"/>
      <c r="AGP27" s="115"/>
      <c r="AGQ27" s="115"/>
      <c r="AGR27" s="115"/>
      <c r="AGS27" s="115"/>
      <c r="AGT27" s="115"/>
      <c r="AGU27" s="115"/>
      <c r="AGV27" s="115"/>
      <c r="AGW27" s="115"/>
      <c r="AGX27" s="115"/>
      <c r="AGY27" s="115"/>
      <c r="AGZ27" s="115"/>
      <c r="AHA27" s="115"/>
      <c r="AHB27" s="115"/>
      <c r="AHC27" s="115"/>
      <c r="AHD27" s="115"/>
      <c r="AHE27" s="115"/>
      <c r="AHF27" s="115"/>
      <c r="AHG27" s="115"/>
      <c r="AHH27" s="115"/>
      <c r="AHI27" s="115"/>
      <c r="AHJ27" s="115"/>
      <c r="AHK27" s="115"/>
      <c r="AHL27" s="115"/>
      <c r="AHM27" s="115"/>
      <c r="AHN27" s="115"/>
      <c r="AHO27" s="115"/>
      <c r="AHP27" s="115"/>
      <c r="AHQ27" s="115"/>
      <c r="AHR27" s="115"/>
      <c r="AHS27" s="115"/>
      <c r="AHT27" s="115"/>
      <c r="AHU27" s="115"/>
      <c r="AHV27" s="115"/>
      <c r="AHW27" s="115"/>
      <c r="AHX27" s="115"/>
      <c r="AHY27" s="115"/>
      <c r="AHZ27" s="115"/>
      <c r="AIA27" s="115"/>
      <c r="AIB27" s="115"/>
      <c r="AIC27" s="115"/>
      <c r="AID27" s="115"/>
      <c r="AIE27" s="115"/>
      <c r="AIF27" s="115"/>
      <c r="AIG27" s="115"/>
      <c r="AIH27" s="115"/>
      <c r="AII27" s="115"/>
      <c r="AIJ27" s="115"/>
      <c r="AIK27" s="115"/>
      <c r="AIL27" s="115"/>
      <c r="AIM27" s="115"/>
      <c r="AIN27" s="115"/>
      <c r="AIO27" s="115"/>
      <c r="AIP27" s="115"/>
      <c r="AIQ27" s="115"/>
      <c r="AIR27" s="115"/>
      <c r="AIS27" s="115"/>
      <c r="AIT27" s="115"/>
      <c r="AIU27" s="115"/>
      <c r="AIV27" s="115"/>
      <c r="AIW27" s="115"/>
      <c r="AIX27" s="115"/>
      <c r="AIY27" s="115"/>
      <c r="AIZ27" s="115"/>
      <c r="AJA27" s="115"/>
      <c r="AJB27" s="115"/>
      <c r="AJC27" s="115"/>
      <c r="AJD27" s="115"/>
      <c r="AJE27" s="115"/>
      <c r="AJF27" s="115"/>
      <c r="AJG27" s="115"/>
      <c r="AJH27" s="115"/>
      <c r="AJI27" s="115"/>
      <c r="AJJ27" s="115"/>
      <c r="AJK27" s="115"/>
      <c r="AJL27" s="115"/>
      <c r="AJM27" s="115"/>
      <c r="AJN27" s="115"/>
      <c r="AJO27" s="115"/>
      <c r="AJP27" s="115"/>
      <c r="AJQ27" s="115"/>
      <c r="AJR27" s="115"/>
      <c r="AJS27" s="115"/>
      <c r="AJT27" s="115"/>
      <c r="AJU27" s="115"/>
      <c r="AJV27" s="115"/>
      <c r="AJW27" s="115"/>
      <c r="AJX27" s="115"/>
      <c r="AJY27" s="115"/>
      <c r="AJZ27" s="115"/>
      <c r="AKA27" s="115"/>
      <c r="AKB27" s="115"/>
      <c r="AKC27" s="115"/>
      <c r="AKD27" s="115"/>
      <c r="AKE27" s="115"/>
      <c r="AKF27" s="115"/>
      <c r="AKG27" s="115"/>
      <c r="AKH27" s="115"/>
      <c r="AKI27" s="115"/>
      <c r="AKJ27" s="115"/>
      <c r="AKK27" s="115"/>
      <c r="AKL27" s="115"/>
      <c r="AKM27" s="115"/>
      <c r="AKN27" s="115"/>
      <c r="AKO27" s="115"/>
      <c r="AKP27" s="115"/>
      <c r="AKQ27" s="115"/>
      <c r="AKR27" s="115"/>
      <c r="AKS27" s="115"/>
      <c r="AKT27" s="115"/>
      <c r="AKU27" s="115"/>
      <c r="AKV27" s="115"/>
      <c r="AKW27" s="115"/>
      <c r="AKX27" s="115"/>
      <c r="AKY27" s="115"/>
      <c r="AKZ27" s="115"/>
      <c r="ALA27" s="115"/>
      <c r="ALB27" s="115"/>
      <c r="ALC27" s="115"/>
      <c r="ALD27" s="115"/>
      <c r="ALE27" s="115"/>
      <c r="ALF27" s="115"/>
      <c r="ALG27" s="115"/>
      <c r="ALH27" s="115"/>
      <c r="ALI27" s="115"/>
      <c r="ALJ27" s="115"/>
      <c r="ALK27" s="115"/>
      <c r="ALL27" s="115"/>
      <c r="ALM27" s="115"/>
      <c r="ALN27" s="115"/>
      <c r="ALO27" s="115"/>
      <c r="ALP27" s="115"/>
      <c r="ALQ27" s="115"/>
      <c r="ALR27" s="115"/>
      <c r="ALS27" s="115"/>
      <c r="ALT27" s="115"/>
      <c r="ALU27" s="115"/>
      <c r="ALV27" s="115"/>
      <c r="ALW27" s="115"/>
      <c r="ALX27" s="115"/>
      <c r="ALY27" s="115"/>
      <c r="ALZ27" s="115"/>
      <c r="AMA27" s="115"/>
      <c r="AMB27" s="115"/>
      <c r="AMC27" s="115"/>
      <c r="AMD27" s="115"/>
      <c r="AME27" s="115"/>
      <c r="AMF27" s="115"/>
      <c r="AMG27" s="115"/>
      <c r="AMH27" s="115"/>
      <c r="AMI27" s="115"/>
      <c r="AMJ27" s="115"/>
    </row>
    <row r="28" customFormat="false" ht="12.8" hidden="false" customHeight="false" outlineLevel="0" collapsed="false">
      <c r="A28" s="88" t="n">
        <f aca="false">N28</f>
        <v>0</v>
      </c>
      <c r="B28" s="7" t="str">
        <f aca="false">"CTR"&amp;N28</f>
        <v>CTR0</v>
      </c>
      <c r="C28" s="7" t="n">
        <f aca="false">SUMIF(Bon_de_Commande!O$24:O$983,A28,Bon_de_Commande!C$24:C$983)</f>
        <v>0</v>
      </c>
      <c r="J28" s="88" t="n">
        <f aca="false">IF(AND($H28&lt;&gt;0, $C28&gt;=$H28),V28,IF(AND($G28&lt;&gt;0,$C28&gt;=$G28),T28,IF(AND($F28&lt;&gt;0,$C28&gt;=$F28),R28,IF(AND($E28&lt;&gt;0,$C28&gt;=$E28),P28,N28))))</f>
        <v>0</v>
      </c>
      <c r="K28" s="93" t="n">
        <f aca="false">IF(AND($H28&lt;&gt;0, $C28&gt;=$H28),W28,IF(AND($G28&lt;&gt;0,$C28&gt;=$G28),U28,IF(AND($F28&lt;&gt;0,$C28&gt;=$F28),S28,IF(AND($E28&lt;&gt;0,$C28&gt;=$E28),Q28,O28))))</f>
        <v>0</v>
      </c>
      <c r="M28" s="7" t="n">
        <f aca="false">Tarif_avec_Préparation_Commande!A28</f>
        <v>0</v>
      </c>
      <c r="N28" s="7" t="n">
        <f aca="false">Tarif_avec_Préparation_Commande!B28</f>
        <v>0</v>
      </c>
      <c r="O28" s="93" t="n">
        <f aca="false">Tarif_avec_Préparation_Commande!C28</f>
        <v>0</v>
      </c>
      <c r="P28" s="7" t="n">
        <f aca="false">Tarif_avec_Préparation_Commande!D28</f>
        <v>0</v>
      </c>
      <c r="Q28" s="93" t="n">
        <f aca="false">Tarif_avec_Préparation_Commande!E28</f>
        <v>0</v>
      </c>
      <c r="R28" s="92" t="n">
        <f aca="false">Tarif_avec_Préparation_Commande!F28</f>
        <v>0</v>
      </c>
      <c r="S28" s="93" t="n">
        <f aca="false">Tarif_avec_Préparation_Commande!G28</f>
        <v>0</v>
      </c>
      <c r="T28" s="92" t="n">
        <f aca="false">Tarif_avec_Préparation_Commande!H28</f>
        <v>0</v>
      </c>
      <c r="U28" s="93" t="n">
        <f aca="false">Tarif_avec_Préparation_Commande!I28</f>
        <v>0</v>
      </c>
    </row>
    <row r="29" customFormat="false" ht="12.8" hidden="false" customHeight="false" outlineLevel="0" collapsed="false">
      <c r="A29" s="88" t="str">
        <f aca="false">N29</f>
        <v>à l'unité</v>
      </c>
      <c r="B29" s="7" t="str">
        <f aca="false">"CTR"&amp;N29</f>
        <v>CTRà l'unité</v>
      </c>
      <c r="C29" s="7" t="n">
        <f aca="false">SUMIF(Bon_de_Commande!O$24:O$983,A29,Bon_de_Commande!C$24:C$983)</f>
        <v>0</v>
      </c>
      <c r="J29" s="88" t="str">
        <f aca="false">IF(AND($H29&lt;&gt;0, $C29&gt;=$H29),V29,IF(AND($G29&lt;&gt;0,$C29&gt;=$G29),T29,IF(AND($F29&lt;&gt;0,$C29&gt;=$F29),R29,IF(AND($E29&lt;&gt;0,$C29&gt;=$E29),P29,N29))))</f>
        <v>à l'unité</v>
      </c>
      <c r="K29" s="93" t="n">
        <f aca="false">IF(AND($H29&lt;&gt;0, $C29&gt;=$H29),W29,IF(AND($G29&lt;&gt;0,$C29&gt;=$G29),U29,IF(AND($F29&lt;&gt;0,$C29&gt;=$F29),S29,IF(AND($E29&lt;&gt;0,$C29&gt;=$E29),Q29,O29))))</f>
        <v>0</v>
      </c>
      <c r="M29" s="7" t="str">
        <f aca="false">Tarif_avec_Préparation_Commande!A29</f>
        <v>3   FRUITS ROUGES (LE PLANT)</v>
      </c>
      <c r="N29" s="7" t="str">
        <f aca="false">Tarif_avec_Préparation_Commande!B29</f>
        <v>à l'unité</v>
      </c>
      <c r="O29" s="93" t="n">
        <f aca="false">Tarif_avec_Préparation_Commande!C29</f>
        <v>0</v>
      </c>
      <c r="P29" s="7" t="str">
        <f aca="false">Tarif_avec_Préparation_Commande!D29</f>
        <v>≥ 6</v>
      </c>
      <c r="Q29" s="93" t="n">
        <f aca="false">Tarif_avec_Préparation_Commande!E29</f>
        <v>0</v>
      </c>
      <c r="R29" s="7" t="n">
        <f aca="false">Tarif_avec_Préparation_Commande!F29</f>
        <v>0</v>
      </c>
      <c r="S29" s="93" t="n">
        <f aca="false">Tarif_avec_Préparation_Commande!G29</f>
        <v>0</v>
      </c>
      <c r="T29" s="7" t="n">
        <f aca="false">Tarif_avec_Préparation_Commande!H29</f>
        <v>0</v>
      </c>
      <c r="U29" s="93" t="n">
        <f aca="false">Tarif_avec_Préparation_Commande!I29</f>
        <v>0</v>
      </c>
    </row>
    <row r="30" customFormat="false" ht="12.8" hidden="false" customHeight="false" outlineLevel="0" collapsed="false">
      <c r="A30" s="88" t="n">
        <f aca="false">N30</f>
        <v>1012</v>
      </c>
      <c r="B30" s="7" t="str">
        <f aca="false">"CTR"&amp;N30</f>
        <v>CTR1012</v>
      </c>
      <c r="C30" s="7" t="n">
        <f aca="false">SUMIF(Bon_de_Commande!O$24:O$983,A30,Bon_de_Commande!C$24:C$983)</f>
        <v>0</v>
      </c>
      <c r="E30" s="109" t="n">
        <v>6</v>
      </c>
      <c r="J30" s="88" t="n">
        <f aca="false">IF(AND($H30&lt;&gt;0, $C30&gt;=$H30),V30,IF(AND($G30&lt;&gt;0,$C30&gt;=$G30),T30,IF(AND($F30&lt;&gt;0,$C30&gt;=$F30),R30,IF(AND($E30&lt;&gt;0,$C30&gt;=$E30),P30,N30))))</f>
        <v>1012</v>
      </c>
      <c r="K30" s="93" t="n">
        <f aca="false">IF(AND($H30&lt;&gt;0, $C30&gt;=$H30),W30,IF(AND($G30&lt;&gt;0,$C30&gt;=$G30),U30,IF(AND($F30&lt;&gt;0,$C30&gt;=$F30),S30,IF(AND($E30&lt;&gt;0,$C30&gt;=$E30),Q30,O30))))</f>
        <v>3.5</v>
      </c>
      <c r="M30" s="7" t="str">
        <f aca="false">Tarif_avec_Préparation_Commande!A30</f>
        <v>FRAISIERS G5              </v>
      </c>
      <c r="N30" s="7" t="n">
        <f aca="false">Tarif_avec_Préparation_Commande!B30</f>
        <v>1012</v>
      </c>
      <c r="O30" s="93" t="n">
        <f aca="false">Tarif_avec_Préparation_Commande!C30</f>
        <v>3.5</v>
      </c>
      <c r="P30" s="7" t="n">
        <f aca="false">Tarif_avec_Préparation_Commande!D30</f>
        <v>1062</v>
      </c>
      <c r="Q30" s="93" t="n">
        <f aca="false">Tarif_avec_Préparation_Commande!E30</f>
        <v>3.3</v>
      </c>
      <c r="R30" s="92" t="n">
        <f aca="false">Tarif_avec_Préparation_Commande!F30</f>
        <v>0</v>
      </c>
      <c r="S30" s="93" t="n">
        <f aca="false">Tarif_avec_Préparation_Commande!G30</f>
        <v>0</v>
      </c>
      <c r="T30" s="92" t="n">
        <f aca="false">Tarif_avec_Préparation_Commande!H30</f>
        <v>0</v>
      </c>
      <c r="U30" s="93" t="n">
        <f aca="false">Tarif_avec_Préparation_Commande!I30</f>
        <v>0</v>
      </c>
    </row>
    <row r="31" customFormat="false" ht="12.8" hidden="false" customHeight="false" outlineLevel="0" collapsed="false">
      <c r="A31" s="88" t="n">
        <f aca="false">N31</f>
        <v>1013</v>
      </c>
      <c r="B31" s="7" t="str">
        <f aca="false">"CTR"&amp;N31</f>
        <v>CTR1013</v>
      </c>
      <c r="C31" s="7" t="n">
        <f aca="false">SUMIF(Bon_de_Commande!O$24:O$983,A31,Bon_de_Commande!C$24:C$983)</f>
        <v>0</v>
      </c>
      <c r="E31" s="109" t="n">
        <v>6</v>
      </c>
      <c r="J31" s="88" t="n">
        <f aca="false">IF(AND($H31&lt;&gt;0, $C31&gt;=$H31),V31,IF(AND($G31&lt;&gt;0,$C31&gt;=$G31),T31,IF(AND($F31&lt;&gt;0,$C31&gt;=$F31),R31,IF(AND($E31&lt;&gt;0,$C31&gt;=$E31),P31,N31))))</f>
        <v>1013</v>
      </c>
      <c r="K31" s="93" t="n">
        <f aca="false">IF(AND($H31&lt;&gt;0, $C31&gt;=$H31),W31,IF(AND($G31&lt;&gt;0,$C31&gt;=$G31),U31,IF(AND($F31&lt;&gt;0,$C31&gt;=$F31),S31,IF(AND($E31&lt;&gt;0,$C31&gt;=$E31),Q31,O31))))</f>
        <v>5.1</v>
      </c>
      <c r="M31" s="7" t="str">
        <f aca="false">Tarif_avec_Préparation_Commande!A31</f>
        <v>FRUITS ROUGES 1 AN G5     </v>
      </c>
      <c r="N31" s="7" t="n">
        <f aca="false">Tarif_avec_Préparation_Commande!B31</f>
        <v>1013</v>
      </c>
      <c r="O31" s="93" t="n">
        <f aca="false">Tarif_avec_Préparation_Commande!C31</f>
        <v>5.1</v>
      </c>
      <c r="P31" s="7" t="n">
        <f aca="false">Tarif_avec_Préparation_Commande!D31</f>
        <v>1063</v>
      </c>
      <c r="Q31" s="93" t="n">
        <f aca="false">Tarif_avec_Préparation_Commande!E31</f>
        <v>4.5</v>
      </c>
      <c r="R31" s="92" t="n">
        <f aca="false">Tarif_avec_Préparation_Commande!F31</f>
        <v>0</v>
      </c>
      <c r="S31" s="93" t="n">
        <f aca="false">Tarif_avec_Préparation_Commande!G31</f>
        <v>0</v>
      </c>
      <c r="T31" s="92" t="n">
        <f aca="false">Tarif_avec_Préparation_Commande!H31</f>
        <v>0</v>
      </c>
      <c r="U31" s="93" t="n">
        <f aca="false">Tarif_avec_Préparation_Commande!I31</f>
        <v>0</v>
      </c>
    </row>
    <row r="32" customFormat="false" ht="12.8" hidden="false" customHeight="false" outlineLevel="0" collapsed="false">
      <c r="A32" s="88" t="n">
        <f aca="false">N32</f>
        <v>1014</v>
      </c>
      <c r="B32" s="7" t="str">
        <f aca="false">"CTR"&amp;N32</f>
        <v>CTR1014</v>
      </c>
      <c r="C32" s="7" t="n">
        <f aca="false">SUMIF(Bon_de_Commande!O$24:O$983,A32,Bon_de_Commande!C$24:C$983)</f>
        <v>0</v>
      </c>
      <c r="E32" s="109" t="n">
        <v>6</v>
      </c>
      <c r="J32" s="88" t="n">
        <f aca="false">IF(AND($H32&lt;&gt;0, $C32&gt;=$H32),V32,IF(AND($G32&lt;&gt;0,$C32&gt;=$G32),T32,IF(AND($F32&lt;&gt;0,$C32&gt;=$F32),R32,IF(AND($E32&lt;&gt;0,$C32&gt;=$E32),P32,N32))))</f>
        <v>1014</v>
      </c>
      <c r="K32" s="93" t="n">
        <f aca="false">IF(AND($H32&lt;&gt;0, $C32&gt;=$H32),W32,IF(AND($G32&lt;&gt;0,$C32&gt;=$G32),U32,IF(AND($F32&lt;&gt;0,$C32&gt;=$F32),S32,IF(AND($E32&lt;&gt;0,$C32&gt;=$E32),Q32,O32))))</f>
        <v>4.2</v>
      </c>
      <c r="M32" s="7" t="str">
        <f aca="false">Tarif_avec_Préparation_Commande!A32</f>
        <v>RHUBARBE VIGNE 1 AN G5    </v>
      </c>
      <c r="N32" s="7" t="n">
        <f aca="false">Tarif_avec_Préparation_Commande!B32</f>
        <v>1014</v>
      </c>
      <c r="O32" s="93" t="n">
        <f aca="false">Tarif_avec_Préparation_Commande!C32</f>
        <v>4.2</v>
      </c>
      <c r="P32" s="7" t="n">
        <f aca="false">Tarif_avec_Préparation_Commande!D32</f>
        <v>1064</v>
      </c>
      <c r="Q32" s="93" t="n">
        <f aca="false">Tarif_avec_Préparation_Commande!E32</f>
        <v>3.6</v>
      </c>
      <c r="R32" s="92" t="n">
        <f aca="false">Tarif_avec_Préparation_Commande!F32</f>
        <v>0</v>
      </c>
      <c r="S32" s="93" t="n">
        <f aca="false">Tarif_avec_Préparation_Commande!G32</f>
        <v>0</v>
      </c>
      <c r="T32" s="92" t="n">
        <f aca="false">Tarif_avec_Préparation_Commande!H32</f>
        <v>0</v>
      </c>
      <c r="U32" s="93" t="n">
        <f aca="false">Tarif_avec_Préparation_Commande!I32</f>
        <v>0</v>
      </c>
    </row>
    <row r="33" customFormat="false" ht="12.8" hidden="false" customHeight="false" outlineLevel="0" collapsed="false">
      <c r="A33" s="88" t="n">
        <f aca="false">N33</f>
        <v>1100</v>
      </c>
      <c r="B33" s="7" t="str">
        <f aca="false">"CTR"&amp;N33</f>
        <v>CTR1100</v>
      </c>
      <c r="C33" s="7" t="n">
        <f aca="false">SUMIF(Bon_de_Commande!O$24:O$983,A33,Bon_de_Commande!C$24:C$983)</f>
        <v>0</v>
      </c>
      <c r="J33" s="88" t="n">
        <f aca="false">IF(AND($H33&lt;&gt;0, $C33&gt;=$H33),V33,IF(AND($G33&lt;&gt;0,$C33&gt;=$G33),T33,IF(AND($F33&lt;&gt;0,$C33&gt;=$F33),R33,IF(AND($E33&lt;&gt;0,$C33&gt;=$E33),P33,N33))))</f>
        <v>1100</v>
      </c>
      <c r="K33" s="93" t="n">
        <f aca="false">IF(AND($H33&lt;&gt;0, $C33&gt;=$H33),W33,IF(AND($G33&lt;&gt;0,$C33&gt;=$G33),U33,IF(AND($F33&lt;&gt;0,$C33&gt;=$F33),S33,IF(AND($E33&lt;&gt;0,$C33&gt;=$E33),Q33,O33))))</f>
        <v>8.4</v>
      </c>
      <c r="M33" s="7" t="str">
        <f aca="false">Tarif_avec_Préparation_Commande!A33</f>
        <v>RHUBARBE VIGNE 2 ANS G11  </v>
      </c>
      <c r="N33" s="7" t="n">
        <f aca="false">Tarif_avec_Préparation_Commande!B33</f>
        <v>1100</v>
      </c>
      <c r="O33" s="93" t="n">
        <f aca="false">Tarif_avec_Préparation_Commande!C33</f>
        <v>8.4</v>
      </c>
      <c r="P33" s="7" t="n">
        <f aca="false">Tarif_avec_Préparation_Commande!D33</f>
        <v>1160</v>
      </c>
      <c r="Q33" s="93" t="n">
        <f aca="false">Tarif_avec_Préparation_Commande!E33</f>
        <v>6.3</v>
      </c>
      <c r="R33" s="92" t="n">
        <f aca="false">Tarif_avec_Préparation_Commande!F33</f>
        <v>0</v>
      </c>
      <c r="S33" s="93" t="n">
        <f aca="false">Tarif_avec_Préparation_Commande!G33</f>
        <v>0</v>
      </c>
      <c r="T33" s="92" t="n">
        <f aca="false">Tarif_avec_Préparation_Commande!H33</f>
        <v>0</v>
      </c>
      <c r="U33" s="93" t="n">
        <f aca="false">Tarif_avec_Préparation_Commande!I33</f>
        <v>0</v>
      </c>
    </row>
    <row r="34" customFormat="false" ht="12.8" hidden="false" customHeight="false" outlineLevel="0" collapsed="false">
      <c r="A34" s="88" t="n">
        <f aca="false">N34</f>
        <v>1110</v>
      </c>
      <c r="B34" s="7" t="str">
        <f aca="false">"CTR"&amp;N34</f>
        <v>CTR1110</v>
      </c>
      <c r="C34" s="7" t="n">
        <f aca="false">SUMIF(Bon_de_Commande!O$24:O$983,A34,Bon_de_Commande!C$24:C$983)</f>
        <v>0</v>
      </c>
      <c r="E34" s="109" t="n">
        <v>6</v>
      </c>
      <c r="J34" s="88" t="n">
        <f aca="false">IF(AND($H34&lt;&gt;0, $C34&gt;=$H34),V34,IF(AND($G34&lt;&gt;0,$C34&gt;=$G34),T34,IF(AND($F34&lt;&gt;0,$C34&gt;=$F34),R34,IF(AND($E34&lt;&gt;0,$C34&gt;=$E34),P34,N34))))</f>
        <v>1110</v>
      </c>
      <c r="K34" s="93" t="n">
        <f aca="false">IF(AND($H34&lt;&gt;0, $C34&gt;=$H34),W34,IF(AND($G34&lt;&gt;0,$C34&gt;=$G34),U34,IF(AND($F34&lt;&gt;0,$C34&gt;=$F34),S34,IF(AND($E34&lt;&gt;0,$C34&gt;=$E34),Q34,O34))))</f>
        <v>6.8</v>
      </c>
      <c r="M34" s="7" t="str">
        <f aca="false">Tarif_avec_Préparation_Commande!A34</f>
        <v>FRUITS ROUGE G11          </v>
      </c>
      <c r="N34" s="7" t="n">
        <f aca="false">Tarif_avec_Préparation_Commande!B34</f>
        <v>1110</v>
      </c>
      <c r="O34" s="93" t="n">
        <f aca="false">Tarif_avec_Préparation_Commande!C34</f>
        <v>6.8</v>
      </c>
      <c r="P34" s="7" t="n">
        <f aca="false">Tarif_avec_Préparation_Commande!D34</f>
        <v>1160</v>
      </c>
      <c r="Q34" s="93" t="n">
        <f aca="false">Tarif_avec_Préparation_Commande!E34</f>
        <v>6.3</v>
      </c>
      <c r="R34" s="92" t="n">
        <f aca="false">Tarif_avec_Préparation_Commande!F34</f>
        <v>0</v>
      </c>
      <c r="S34" s="93" t="n">
        <f aca="false">Tarif_avec_Préparation_Commande!G34</f>
        <v>0</v>
      </c>
      <c r="T34" s="92" t="n">
        <f aca="false">Tarif_avec_Préparation_Commande!H34</f>
        <v>0</v>
      </c>
      <c r="U34" s="93" t="n">
        <f aca="false">Tarif_avec_Préparation_Commande!I34</f>
        <v>0</v>
      </c>
    </row>
    <row r="35" customFormat="false" ht="12.8" hidden="false" customHeight="false" outlineLevel="0" collapsed="false">
      <c r="A35" s="88" t="n">
        <f aca="false">N35</f>
        <v>1158</v>
      </c>
      <c r="B35" s="7" t="str">
        <f aca="false">"CTR"&amp;N35</f>
        <v>CTR1158</v>
      </c>
      <c r="C35" s="7" t="n">
        <f aca="false">SUMIF(Bon_de_Commande!O$24:O$983,A35,Bon_de_Commande!C$24:C$983)</f>
        <v>0</v>
      </c>
      <c r="J35" s="88" t="n">
        <f aca="false">IF(AND($H35&lt;&gt;0, $C35&gt;=$H35),V35,IF(AND($G35&lt;&gt;0,$C35&gt;=$G35),T35,IF(AND($F35&lt;&gt;0,$C35&gt;=$F35),R35,IF(AND($E35&lt;&gt;0,$C35&gt;=$E35),P35,N35))))</f>
        <v>1158</v>
      </c>
      <c r="K35" s="93" t="n">
        <f aca="false">IF(AND($H35&lt;&gt;0, $C35&gt;=$H35),W35,IF(AND($G35&lt;&gt;0,$C35&gt;=$G35),U35,IF(AND($F35&lt;&gt;0,$C35&gt;=$F35),S35,IF(AND($E35&lt;&gt;0,$C35&gt;=$E35),Q35,O35))))</f>
        <v>10.3</v>
      </c>
      <c r="M35" s="7" t="str">
        <f aca="false">Tarif_avec_Préparation_Commande!A35</f>
        <v>FR ROUGE RHUB VIGNE G17   </v>
      </c>
      <c r="N35" s="7" t="n">
        <f aca="false">Tarif_avec_Préparation_Commande!B35</f>
        <v>1158</v>
      </c>
      <c r="O35" s="93" t="n">
        <f aca="false">Tarif_avec_Préparation_Commande!C35</f>
        <v>10.3</v>
      </c>
      <c r="P35" s="7" t="n">
        <f aca="false">Tarif_avec_Préparation_Commande!D35</f>
        <v>0</v>
      </c>
      <c r="Q35" s="93" t="n">
        <f aca="false">Tarif_avec_Préparation_Commande!E35</f>
        <v>0</v>
      </c>
      <c r="R35" s="92" t="n">
        <f aca="false">Tarif_avec_Préparation_Commande!F35</f>
        <v>0</v>
      </c>
      <c r="S35" s="93" t="n">
        <f aca="false">Tarif_avec_Préparation_Commande!G35</f>
        <v>0</v>
      </c>
      <c r="T35" s="92" t="n">
        <f aca="false">Tarif_avec_Préparation_Commande!H35</f>
        <v>0</v>
      </c>
      <c r="U35" s="93" t="n">
        <f aca="false">Tarif_avec_Préparation_Commande!I35</f>
        <v>0</v>
      </c>
    </row>
    <row r="36" customFormat="false" ht="12.8" hidden="false" customHeight="false" outlineLevel="0" collapsed="false">
      <c r="A36" s="88" t="n">
        <f aca="false">N36</f>
        <v>1159</v>
      </c>
      <c r="B36" s="7" t="str">
        <f aca="false">"CTR"&amp;N36</f>
        <v>CTR1159</v>
      </c>
      <c r="C36" s="7" t="n">
        <f aca="false">SUMIF(Bon_de_Commande!O$24:O$983,A36,Bon_de_Commande!C$24:C$983)</f>
        <v>0</v>
      </c>
      <c r="J36" s="88" t="n">
        <f aca="false">IF(AND($H36&lt;&gt;0, $C36&gt;=$H36),V36,IF(AND($G36&lt;&gt;0,$C36&gt;=$G36),T36,IF(AND($F36&lt;&gt;0,$C36&gt;=$F36),R36,IF(AND($E36&lt;&gt;0,$C36&gt;=$E36),P36,N36))))</f>
        <v>1159</v>
      </c>
      <c r="K36" s="93" t="n">
        <f aca="false">IF(AND($H36&lt;&gt;0, $C36&gt;=$H36),W36,IF(AND($G36&lt;&gt;0,$C36&gt;=$G36),U36,IF(AND($F36&lt;&gt;0,$C36&gt;=$F36),S36,IF(AND($E36&lt;&gt;0,$C36&gt;=$E36),Q36,O36))))</f>
        <v>6.8</v>
      </c>
      <c r="M36" s="7" t="str">
        <f aca="false">Tarif_avec_Préparation_Commande!A36</f>
        <v>VERVEINE G5               </v>
      </c>
      <c r="N36" s="7" t="n">
        <f aca="false">Tarif_avec_Préparation_Commande!B36</f>
        <v>1159</v>
      </c>
      <c r="O36" s="93" t="n">
        <f aca="false">Tarif_avec_Préparation_Commande!C36</f>
        <v>6.8</v>
      </c>
      <c r="P36" s="7" t="n">
        <f aca="false">Tarif_avec_Préparation_Commande!D36</f>
        <v>0</v>
      </c>
      <c r="Q36" s="93" t="n">
        <f aca="false">Tarif_avec_Préparation_Commande!E36</f>
        <v>0</v>
      </c>
      <c r="R36" s="92" t="n">
        <f aca="false">Tarif_avec_Préparation_Commande!F36</f>
        <v>0</v>
      </c>
      <c r="S36" s="93" t="n">
        <f aca="false">Tarif_avec_Préparation_Commande!G36</f>
        <v>0</v>
      </c>
      <c r="T36" s="92" t="n">
        <f aca="false">Tarif_avec_Préparation_Commande!H36</f>
        <v>0</v>
      </c>
      <c r="U36" s="93" t="n">
        <f aca="false">Tarif_avec_Préparation_Commande!I36</f>
        <v>0</v>
      </c>
    </row>
    <row r="37" customFormat="false" ht="12.8" hidden="false" customHeight="false" outlineLevel="0" collapsed="false">
      <c r="A37" s="88" t="n">
        <f aca="false">N37</f>
        <v>1300</v>
      </c>
      <c r="B37" s="7" t="str">
        <f aca="false">"CTR"&amp;N37</f>
        <v>CTR1300</v>
      </c>
      <c r="C37" s="7" t="n">
        <f aca="false">SUMIF(Bon_de_Commande!O$24:O$983,A37,Bon_de_Commande!C$24:C$983)</f>
        <v>0</v>
      </c>
      <c r="J37" s="88" t="n">
        <f aca="false">IF(AND($H37&lt;&gt;0, $C37&gt;=$H37),V37,IF(AND($G37&lt;&gt;0,$C37&gt;=$G37),T37,IF(AND($F37&lt;&gt;0,$C37&gt;=$F37),R37,IF(AND($E37&lt;&gt;0,$C37&gt;=$E37),P37,N37))))</f>
        <v>1300</v>
      </c>
      <c r="K37" s="93" t="n">
        <f aca="false">IF(AND($H37&lt;&gt;0, $C37&gt;=$H37),W37,IF(AND($G37&lt;&gt;0,$C37&gt;=$G37),U37,IF(AND($F37&lt;&gt;0,$C37&gt;=$F37),S37,IF(AND($E37&lt;&gt;0,$C37&gt;=$E37),Q37,O37))))</f>
        <v>8</v>
      </c>
      <c r="M37" s="7" t="str">
        <f aca="false">Tarif_avec_Préparation_Commande!A37</f>
        <v>VERVEINE G11              </v>
      </c>
      <c r="N37" s="7" t="n">
        <f aca="false">Tarif_avec_Préparation_Commande!B37</f>
        <v>1300</v>
      </c>
      <c r="O37" s="93" t="n">
        <f aca="false">Tarif_avec_Préparation_Commande!C37</f>
        <v>8</v>
      </c>
      <c r="P37" s="7" t="n">
        <f aca="false">Tarif_avec_Préparation_Commande!D37</f>
        <v>0</v>
      </c>
      <c r="Q37" s="93" t="n">
        <f aca="false">Tarif_avec_Préparation_Commande!E37</f>
        <v>0</v>
      </c>
      <c r="R37" s="92" t="n">
        <f aca="false">Tarif_avec_Préparation_Commande!F37</f>
        <v>0</v>
      </c>
      <c r="S37" s="93" t="n">
        <f aca="false">Tarif_avec_Préparation_Commande!G37</f>
        <v>0</v>
      </c>
      <c r="T37" s="92" t="n">
        <f aca="false">Tarif_avec_Préparation_Commande!H37</f>
        <v>0</v>
      </c>
      <c r="U37" s="93" t="n">
        <f aca="false">Tarif_avec_Préparation_Commande!I37</f>
        <v>0</v>
      </c>
    </row>
    <row r="38" customFormat="false" ht="12.8" hidden="false" customHeight="false" outlineLevel="0" collapsed="false">
      <c r="A38" s="88" t="str">
        <f aca="false">N38</f>
        <v>À l'unité </v>
      </c>
      <c r="B38" s="7" t="str">
        <f aca="false">"CTR"&amp;N38</f>
        <v>CTRÀ l'unité </v>
      </c>
      <c r="C38" s="7" t="n">
        <f aca="false">SUMIF(Bon_de_Commande!O$24:O$983,A38,Bon_de_Commande!C$24:C$983)</f>
        <v>0</v>
      </c>
      <c r="J38" s="88" t="str">
        <f aca="false">IF(AND($H38&lt;&gt;0, $C38&gt;=$H38),V38,IF(AND($G38&lt;&gt;0,$C38&gt;=$G38),T38,IF(AND($F38&lt;&gt;0,$C38&gt;=$F38),R38,IF(AND($E38&lt;&gt;0,$C38&gt;=$E38),P38,N38))))</f>
        <v>À l'unité </v>
      </c>
      <c r="K38" s="93" t="n">
        <f aca="false">IF(AND($H38&lt;&gt;0, $C38&gt;=$H38),W38,IF(AND($G38&lt;&gt;0,$C38&gt;=$G38),U38,IF(AND($F38&lt;&gt;0,$C38&gt;=$F38),S38,IF(AND($E38&lt;&gt;0,$C38&gt;=$E38),Q38,O38))))</f>
        <v>0</v>
      </c>
      <c r="M38" s="7" t="str">
        <f aca="false">Tarif_avec_Préparation_Commande!A38</f>
        <v>2   PLANTS EN MINI-MOTTES (LE PLANT)</v>
      </c>
      <c r="N38" s="7" t="str">
        <f aca="false">Tarif_avec_Préparation_Commande!B38</f>
        <v>À l'unité </v>
      </c>
      <c r="O38" s="93" t="n">
        <f aca="false">Tarif_avec_Préparation_Commande!C38</f>
        <v>0</v>
      </c>
      <c r="P38" s="7" t="str">
        <f aca="false">Tarif_avec_Préparation_Commande!D38</f>
        <v>≥ 15</v>
      </c>
      <c r="Q38" s="93" t="n">
        <f aca="false">Tarif_avec_Préparation_Commande!E38</f>
        <v>0</v>
      </c>
      <c r="R38" s="92" t="n">
        <f aca="false">Tarif_avec_Préparation_Commande!F38</f>
        <v>0</v>
      </c>
      <c r="S38" s="93" t="n">
        <f aca="false">Tarif_avec_Préparation_Commande!G38</f>
        <v>0</v>
      </c>
      <c r="T38" s="92" t="n">
        <f aca="false">Tarif_avec_Préparation_Commande!H38</f>
        <v>0</v>
      </c>
      <c r="U38" s="93" t="n">
        <f aca="false">Tarif_avec_Préparation_Commande!I38</f>
        <v>0</v>
      </c>
    </row>
    <row r="39" customFormat="false" ht="12.8" hidden="false" customHeight="false" outlineLevel="0" collapsed="false">
      <c r="A39" s="88" t="n">
        <f aca="false">N39</f>
        <v>1024</v>
      </c>
      <c r="B39" s="7" t="str">
        <f aca="false">"CTR"&amp;N39</f>
        <v>CTR1024</v>
      </c>
      <c r="C39" s="7" t="n">
        <f aca="false">SUMIF(Bon_de_Commande!O$24:O$983,A39,Bon_de_Commande!C$24:C$983)</f>
        <v>0</v>
      </c>
      <c r="E39" s="109" t="n">
        <v>15</v>
      </c>
      <c r="J39" s="88" t="n">
        <f aca="false">IF(AND($H39&lt;&gt;0, $C39&gt;=$H39),V39,IF(AND($G39&lt;&gt;0,$C39&gt;=$G39),T39,IF(AND($F39&lt;&gt;0,$C39&gt;=$F39),R39,IF(AND($E39&lt;&gt;0,$C39&gt;=$E39),P39,N39))))</f>
        <v>1024</v>
      </c>
      <c r="K39" s="93" t="n">
        <f aca="false">IF(AND($H39&lt;&gt;0, $C39&gt;=$H39),W39,IF(AND($G39&lt;&gt;0,$C39&gt;=$G39),U39,IF(AND($F39&lt;&gt;0,$C39&gt;=$F39),S39,IF(AND($E39&lt;&gt;0,$C39&gt;=$E39),Q39,O39))))</f>
        <v>1</v>
      </c>
      <c r="M39" s="7" t="str">
        <f aca="false">Tarif_avec_Préparation_Commande!A39</f>
        <v>LEGUMES FEUILLES M3       </v>
      </c>
      <c r="N39" s="7" t="n">
        <f aca="false">Tarif_avec_Préparation_Commande!B39</f>
        <v>1024</v>
      </c>
      <c r="O39" s="93" t="n">
        <f aca="false">Tarif_avec_Préparation_Commande!C39</f>
        <v>1</v>
      </c>
      <c r="P39" s="7" t="n">
        <f aca="false">Tarif_avec_Préparation_Commande!D39</f>
        <v>1074</v>
      </c>
      <c r="Q39" s="93" t="n">
        <f aca="false">Tarif_avec_Préparation_Commande!E39</f>
        <v>0.9</v>
      </c>
      <c r="R39" s="92" t="n">
        <f aca="false">Tarif_avec_Préparation_Commande!F39</f>
        <v>0</v>
      </c>
      <c r="S39" s="93" t="n">
        <f aca="false">Tarif_avec_Préparation_Commande!G39</f>
        <v>0</v>
      </c>
      <c r="T39" s="92" t="n">
        <f aca="false">Tarif_avec_Préparation_Commande!H39</f>
        <v>0</v>
      </c>
      <c r="U39" s="93" t="n">
        <f aca="false">Tarif_avec_Préparation_Commande!I39</f>
        <v>0</v>
      </c>
    </row>
    <row r="40" customFormat="false" ht="12.8" hidden="false" customHeight="false" outlineLevel="0" collapsed="false">
      <c r="A40" s="88" t="n">
        <f aca="false">N40</f>
        <v>1025</v>
      </c>
      <c r="B40" s="7" t="str">
        <f aca="false">"CTR"&amp;N40</f>
        <v>CTR1025</v>
      </c>
      <c r="C40" s="7" t="n">
        <f aca="false">SUMIF(Bon_de_Commande!O$24:O$983,A40,Bon_de_Commande!C$24:C$983)</f>
        <v>0</v>
      </c>
      <c r="E40" s="109" t="n">
        <v>15</v>
      </c>
      <c r="J40" s="88" t="n">
        <f aca="false">IF(AND($H40&lt;&gt;0, $C40&gt;=$H40),V40,IF(AND($G40&lt;&gt;0,$C40&gt;=$G40),T40,IF(AND($F40&lt;&gt;0,$C40&gt;=$F40),R40,IF(AND($E40&lt;&gt;0,$C40&gt;=$E40),P40,N40))))</f>
        <v>1025</v>
      </c>
      <c r="K40" s="93" t="n">
        <f aca="false">IF(AND($H40&lt;&gt;0, $C40&gt;=$H40),W40,IF(AND($G40&lt;&gt;0,$C40&gt;=$G40),U40,IF(AND($F40&lt;&gt;0,$C40&gt;=$F40),S40,IF(AND($E40&lt;&gt;0,$C40&gt;=$E40),Q40,O40))))</f>
        <v>0.6</v>
      </c>
      <c r="M40" s="7" t="str">
        <f aca="false">Tarif_avec_Préparation_Commande!A40</f>
        <v>LEGUMES RACINES  M3       </v>
      </c>
      <c r="N40" s="7" t="n">
        <f aca="false">Tarif_avec_Préparation_Commande!B40</f>
        <v>1025</v>
      </c>
      <c r="O40" s="93" t="n">
        <f aca="false">Tarif_avec_Préparation_Commande!C40</f>
        <v>0.6</v>
      </c>
      <c r="P40" s="7" t="n">
        <f aca="false">Tarif_avec_Préparation_Commande!D40</f>
        <v>1065</v>
      </c>
      <c r="Q40" s="93" t="n">
        <f aca="false">Tarif_avec_Préparation_Commande!E40</f>
        <v>0.55</v>
      </c>
      <c r="R40" s="92" t="n">
        <f aca="false">Tarif_avec_Préparation_Commande!F40</f>
        <v>0</v>
      </c>
      <c r="S40" s="93" t="n">
        <f aca="false">Tarif_avec_Préparation_Commande!G40</f>
        <v>0</v>
      </c>
      <c r="T40" s="92" t="n">
        <f aca="false">Tarif_avec_Préparation_Commande!H40</f>
        <v>0</v>
      </c>
      <c r="U40" s="93" t="n">
        <f aca="false">Tarif_avec_Préparation_Commande!I40</f>
        <v>0</v>
      </c>
    </row>
    <row r="41" customFormat="false" ht="12.8" hidden="false" customHeight="false" outlineLevel="0" collapsed="false">
      <c r="A41" s="88" t="n">
        <f aca="false">N41</f>
        <v>1026</v>
      </c>
      <c r="B41" s="7" t="str">
        <f aca="false">"CTR"&amp;N41</f>
        <v>CTR1026</v>
      </c>
      <c r="C41" s="7" t="n">
        <f aca="false">SUMIF(Bon_de_Commande!O$24:O$983,A41,Bon_de_Commande!C$24:C$983)</f>
        <v>0</v>
      </c>
      <c r="J41" s="88" t="n">
        <f aca="false">IF(AND($H41&lt;&gt;0, $C41&gt;=$H41),V41,IF(AND($G41&lt;&gt;0,$C41&gt;=$G41),T41,IF(AND($F41&lt;&gt;0,$C41&gt;=$F41),R41,IF(AND($E41&lt;&gt;0,$C41&gt;=$E41),P41,N41))))</f>
        <v>1026</v>
      </c>
      <c r="K41" s="93" t="n">
        <f aca="false">IF(AND($H41&lt;&gt;0, $C41&gt;=$H41),W41,IF(AND($G41&lt;&gt;0,$C41&gt;=$G41),U41,IF(AND($F41&lt;&gt;0,$C41&gt;=$F41),S41,IF(AND($E41&lt;&gt;0,$C41&gt;=$E41),Q41,O41))))</f>
        <v>1.3</v>
      </c>
      <c r="M41" s="7" t="str">
        <f aca="false">Tarif_avec_Préparation_Commande!A41</f>
        <v>                          </v>
      </c>
      <c r="N41" s="7" t="n">
        <f aca="false">Tarif_avec_Préparation_Commande!B41</f>
        <v>1026</v>
      </c>
      <c r="O41" s="93" t="n">
        <f aca="false">Tarif_avec_Préparation_Commande!C41</f>
        <v>1.3</v>
      </c>
      <c r="P41" s="7" t="n">
        <f aca="false">Tarif_avec_Préparation_Commande!D41</f>
        <v>1066</v>
      </c>
      <c r="Q41" s="93" t="n">
        <f aca="false">Tarif_avec_Préparation_Commande!E41</f>
        <v>7</v>
      </c>
      <c r="R41" s="92" t="n">
        <f aca="false">Tarif_avec_Préparation_Commande!F41</f>
        <v>0</v>
      </c>
      <c r="S41" s="93" t="n">
        <f aca="false">Tarif_avec_Préparation_Commande!G41</f>
        <v>0</v>
      </c>
      <c r="T41" s="92" t="n">
        <f aca="false">Tarif_avec_Préparation_Commande!H41</f>
        <v>0</v>
      </c>
      <c r="U41" s="93" t="n">
        <f aca="false">Tarif_avec_Préparation_Commande!I41</f>
        <v>0</v>
      </c>
    </row>
    <row r="42" customFormat="false" ht="12.8" hidden="false" customHeight="false" outlineLevel="0" collapsed="false">
      <c r="A42" s="88" t="n">
        <f aca="false">N42</f>
        <v>1027</v>
      </c>
      <c r="B42" s="7" t="str">
        <f aca="false">"CTR"&amp;N42</f>
        <v>CTR1027</v>
      </c>
      <c r="C42" s="7" t="n">
        <f aca="false">SUMIF(Bon_de_Commande!O$24:O$983,A42,Bon_de_Commande!C$24:C$983)</f>
        <v>0</v>
      </c>
      <c r="E42" s="109" t="n">
        <v>15</v>
      </c>
      <c r="J42" s="88" t="n">
        <f aca="false">IF(AND($H42&lt;&gt;0, $C42&gt;=$H42),V42,IF(AND($G42&lt;&gt;0,$C42&gt;=$G42),T42,IF(AND($F42&lt;&gt;0,$C42&gt;=$F42),R42,IF(AND($E42&lt;&gt;0,$C42&gt;=$E42),P42,N42))))</f>
        <v>1027</v>
      </c>
      <c r="K42" s="93" t="n">
        <f aca="false">IF(AND($H42&lt;&gt;0, $C42&gt;=$H42),W42,IF(AND($G42&lt;&gt;0,$C42&gt;=$G42),U42,IF(AND($F42&lt;&gt;0,$C42&gt;=$F42),S42,IF(AND($E42&lt;&gt;0,$C42&gt;=$E42),Q42,O42))))</f>
        <v>0.35</v>
      </c>
      <c r="M42" s="7" t="str">
        <f aca="false">Tarif_avec_Préparation_Commande!A42</f>
        <v>SALAD EPINAR MACHE M3     </v>
      </c>
      <c r="N42" s="7" t="n">
        <f aca="false">Tarif_avec_Préparation_Commande!B42</f>
        <v>1027</v>
      </c>
      <c r="O42" s="93" t="n">
        <f aca="false">Tarif_avec_Préparation_Commande!C42</f>
        <v>0.35</v>
      </c>
      <c r="P42" s="7" t="n">
        <f aca="false">Tarif_avec_Préparation_Commande!D42</f>
        <v>1067</v>
      </c>
      <c r="Q42" s="93" t="n">
        <f aca="false">Tarif_avec_Préparation_Commande!E42</f>
        <v>0.3</v>
      </c>
      <c r="R42" s="92" t="n">
        <f aca="false">Tarif_avec_Préparation_Commande!F42</f>
        <v>0</v>
      </c>
      <c r="S42" s="93" t="n">
        <f aca="false">Tarif_avec_Préparation_Commande!G42</f>
        <v>0</v>
      </c>
      <c r="T42" s="92" t="n">
        <f aca="false">Tarif_avec_Préparation_Commande!H42</f>
        <v>0</v>
      </c>
      <c r="U42" s="93" t="n">
        <f aca="false">Tarif_avec_Préparation_Commande!I42</f>
        <v>0</v>
      </c>
    </row>
    <row r="43" customFormat="false" ht="12.8" hidden="false" customHeight="false" outlineLevel="0" collapsed="false">
      <c r="A43" s="88" t="n">
        <f aca="false">N43</f>
        <v>1149</v>
      </c>
      <c r="B43" s="7" t="str">
        <f aca="false">"CTR"&amp;N43</f>
        <v>CTR1149</v>
      </c>
      <c r="C43" s="7" t="n">
        <f aca="false">SUMIF(Bon_de_Commande!O$24:O$983,A43,Bon_de_Commande!C$24:C$983)</f>
        <v>0</v>
      </c>
      <c r="E43" s="109" t="n">
        <v>15</v>
      </c>
      <c r="J43" s="88" t="n">
        <f aca="false">IF(AND($H43&lt;&gt;0, $C43&gt;=$H43),V43,IF(AND($G43&lt;&gt;0,$C43&gt;=$G43),T43,IF(AND($F43&lt;&gt;0,$C43&gt;=$F43),R43,IF(AND($E43&lt;&gt;0,$C43&gt;=$E43),P43,N43))))</f>
        <v>1149</v>
      </c>
      <c r="K43" s="93" t="n">
        <f aca="false">IF(AND($H43&lt;&gt;0, $C43&gt;=$H43),W43,IF(AND($G43&lt;&gt;0,$C43&gt;=$G43),U43,IF(AND($F43&lt;&gt;0,$C43&gt;=$F43),S43,IF(AND($E43&lt;&gt;0,$C43&gt;=$E43),Q43,O43))))</f>
        <v>2</v>
      </c>
      <c r="M43" s="7" t="str">
        <f aca="false">Tarif_avec_Préparation_Commande!A43</f>
        <v>AROM VIV M3M4             </v>
      </c>
      <c r="N43" s="7" t="n">
        <f aca="false">Tarif_avec_Préparation_Commande!B43</f>
        <v>1149</v>
      </c>
      <c r="O43" s="93" t="n">
        <f aca="false">Tarif_avec_Préparation_Commande!C43</f>
        <v>2</v>
      </c>
      <c r="P43" s="7" t="n">
        <f aca="false">Tarif_avec_Préparation_Commande!D43</f>
        <v>1150</v>
      </c>
      <c r="Q43" s="93" t="n">
        <f aca="false">Tarif_avec_Préparation_Commande!E43</f>
        <v>1.75</v>
      </c>
      <c r="R43" s="92" t="n">
        <f aca="false">Tarif_avec_Préparation_Commande!F43</f>
        <v>0</v>
      </c>
      <c r="S43" s="93" t="n">
        <f aca="false">Tarif_avec_Préparation_Commande!G43</f>
        <v>0</v>
      </c>
      <c r="T43" s="92" t="n">
        <f aca="false">Tarif_avec_Préparation_Commande!H43</f>
        <v>0</v>
      </c>
      <c r="U43" s="93" t="n">
        <f aca="false">Tarif_avec_Préparation_Commande!I43</f>
        <v>0</v>
      </c>
    </row>
    <row r="44" customFormat="false" ht="12.8" hidden="false" customHeight="false" outlineLevel="0" collapsed="false">
      <c r="A44" s="88" t="n">
        <f aca="false">N44</f>
        <v>1296</v>
      </c>
      <c r="B44" s="7" t="str">
        <f aca="false">"CTR"&amp;N44</f>
        <v>CTR1296</v>
      </c>
      <c r="C44" s="7" t="n">
        <f aca="false">SUMIF(Bon_de_Commande!O$24:O$983,A44,Bon_de_Commande!C$24:C$983)</f>
        <v>0</v>
      </c>
      <c r="E44" s="109" t="n">
        <v>15</v>
      </c>
      <c r="J44" s="88" t="n">
        <f aca="false">IF(AND($H44&lt;&gt;0, $C44&gt;=$H44),V44,IF(AND($G44&lt;&gt;0,$C44&gt;=$G44),T44,IF(AND($F44&lt;&gt;0,$C44&gt;=$F44),R44,IF(AND($E44&lt;&gt;0,$C44&gt;=$E44),P44,N44))))</f>
        <v>1296</v>
      </c>
      <c r="K44" s="93" t="n">
        <f aca="false">IF(AND($H44&lt;&gt;0, $C44&gt;=$H44),W44,IF(AND($G44&lt;&gt;0,$C44&gt;=$G44),U44,IF(AND($F44&lt;&gt;0,$C44&gt;=$F44),S44,IF(AND($E44&lt;&gt;0,$C44&gt;=$E44),Q44,O44))))</f>
        <v>1.05</v>
      </c>
      <c r="M44" s="7" t="str">
        <f aca="false">Tarif_avec_Préparation_Commande!A44</f>
        <v>AROM ANN M4 M3            </v>
      </c>
      <c r="N44" s="7" t="n">
        <f aca="false">Tarif_avec_Préparation_Commande!B44</f>
        <v>1296</v>
      </c>
      <c r="O44" s="93" t="n">
        <f aca="false">Tarif_avec_Préparation_Commande!C44</f>
        <v>1.05</v>
      </c>
      <c r="P44" s="7" t="n">
        <f aca="false">Tarif_avec_Préparation_Commande!D44</f>
        <v>1196</v>
      </c>
      <c r="Q44" s="93" t="n">
        <f aca="false">Tarif_avec_Préparation_Commande!E44</f>
        <v>0.9</v>
      </c>
      <c r="R44" s="92" t="n">
        <f aca="false">Tarif_avec_Préparation_Commande!F44</f>
        <v>0</v>
      </c>
      <c r="S44" s="93" t="n">
        <f aca="false">Tarif_avec_Préparation_Commande!G44</f>
        <v>0</v>
      </c>
      <c r="T44" s="92" t="n">
        <f aca="false">Tarif_avec_Préparation_Commande!H44</f>
        <v>0</v>
      </c>
      <c r="U44" s="93" t="n">
        <f aca="false">Tarif_avec_Préparation_Commande!I44</f>
        <v>0</v>
      </c>
    </row>
    <row r="45" customFormat="false" ht="12.8" hidden="false" customHeight="false" outlineLevel="0" collapsed="false">
      <c r="A45" s="88" t="n">
        <f aca="false">N45</f>
        <v>1297</v>
      </c>
      <c r="B45" s="7" t="str">
        <f aca="false">"CTR"&amp;N45</f>
        <v>CTR1297</v>
      </c>
      <c r="C45" s="7" t="n">
        <f aca="false">SUMIF(Bon_de_Commande!O$24:O$983,A45,Bon_de_Commande!C$24:C$983)</f>
        <v>0</v>
      </c>
      <c r="E45" s="109" t="n">
        <v>15</v>
      </c>
      <c r="J45" s="88" t="n">
        <f aca="false">IF(AND($H45&lt;&gt;0, $C45&gt;=$H45),V45,IF(AND($G45&lt;&gt;0,$C45&gt;=$G45),T45,IF(AND($F45&lt;&gt;0,$C45&gt;=$F45),R45,IF(AND($E45&lt;&gt;0,$C45&gt;=$E45),P45,N45))))</f>
        <v>1297</v>
      </c>
      <c r="K45" s="93" t="n">
        <f aca="false">IF(AND($H45&lt;&gt;0, $C45&gt;=$H45),W45,IF(AND($G45&lt;&gt;0,$C45&gt;=$G45),U45,IF(AND($F45&lt;&gt;0,$C45&gt;=$F45),S45,IF(AND($E45&lt;&gt;0,$C45&gt;=$E45),Q45,O45))))</f>
        <v>1.3</v>
      </c>
      <c r="M45" s="7" t="str">
        <f aca="false">Tarif_avec_Préparation_Commande!A45</f>
        <v>AROM BISAN M4 M3          </v>
      </c>
      <c r="N45" s="7" t="n">
        <f aca="false">Tarif_avec_Préparation_Commande!B45</f>
        <v>1297</v>
      </c>
      <c r="O45" s="93" t="n">
        <f aca="false">Tarif_avec_Préparation_Commande!C45</f>
        <v>1.3</v>
      </c>
      <c r="P45" s="7" t="n">
        <f aca="false">Tarif_avec_Préparation_Commande!D45</f>
        <v>1197</v>
      </c>
      <c r="Q45" s="93" t="n">
        <f aca="false">Tarif_avec_Préparation_Commande!E45</f>
        <v>1.1</v>
      </c>
      <c r="R45" s="92" t="n">
        <f aca="false">Tarif_avec_Préparation_Commande!F45</f>
        <v>0</v>
      </c>
      <c r="S45" s="93" t="n">
        <f aca="false">Tarif_avec_Préparation_Commande!G45</f>
        <v>0</v>
      </c>
      <c r="T45" s="92" t="n">
        <f aca="false">Tarif_avec_Préparation_Commande!H45</f>
        <v>0</v>
      </c>
      <c r="U45" s="93" t="n">
        <f aca="false">Tarif_avec_Préparation_Commande!I45</f>
        <v>0</v>
      </c>
    </row>
    <row r="46" customFormat="false" ht="12.8" hidden="false" customHeight="false" outlineLevel="0" collapsed="false">
      <c r="A46" s="88" t="n">
        <f aca="false">N46</f>
        <v>0</v>
      </c>
      <c r="B46" s="7" t="str">
        <f aca="false">"CTR"&amp;N46</f>
        <v>CTR0</v>
      </c>
      <c r="C46" s="7" t="n">
        <f aca="false">SUMIF(Bon_de_Commande!O$24:O$983,A46,Bon_de_Commande!C$24:C$983)</f>
        <v>0</v>
      </c>
      <c r="J46" s="88" t="n">
        <f aca="false">IF(AND($H46&lt;&gt;0, $C46&gt;=$H46),V46,IF(AND($G46&lt;&gt;0,$C46&gt;=$G46),T46,IF(AND($F46&lt;&gt;0,$C46&gt;=$F46),R46,IF(AND($E46&lt;&gt;0,$C46&gt;=$E46),P46,N46))))</f>
        <v>0</v>
      </c>
      <c r="K46" s="93" t="n">
        <f aca="false">IF(AND($H46&lt;&gt;0, $C46&gt;=$H46),W46,IF(AND($G46&lt;&gt;0,$C46&gt;=$G46),U46,IF(AND($F46&lt;&gt;0,$C46&gt;=$F46),S46,IF(AND($E46&lt;&gt;0,$C46&gt;=$E46),Q46,O46))))</f>
        <v>0</v>
      </c>
      <c r="M46" s="7" t="n">
        <f aca="false">Tarif_avec_Préparation_Commande!A46</f>
        <v>0</v>
      </c>
      <c r="N46" s="7" t="n">
        <f aca="false">Tarif_avec_Préparation_Commande!B46</f>
        <v>0</v>
      </c>
      <c r="O46" s="93" t="n">
        <f aca="false">Tarif_avec_Préparation_Commande!C46</f>
        <v>0</v>
      </c>
      <c r="P46" s="7" t="n">
        <f aca="false">Tarif_avec_Préparation_Commande!D46</f>
        <v>0</v>
      </c>
      <c r="Q46" s="93" t="n">
        <f aca="false">Tarif_avec_Préparation_Commande!E46</f>
        <v>0</v>
      </c>
      <c r="R46" s="7" t="n">
        <f aca="false">Tarif_avec_Préparation_Commande!F46</f>
        <v>0</v>
      </c>
      <c r="S46" s="93" t="n">
        <f aca="false">Tarif_avec_Préparation_Commande!G46</f>
        <v>0</v>
      </c>
      <c r="T46" s="7" t="n">
        <f aca="false">Tarif_avec_Préparation_Commande!H46</f>
        <v>0</v>
      </c>
      <c r="U46" s="93" t="n">
        <f aca="false">Tarif_avec_Préparation_Commande!I46</f>
        <v>0</v>
      </c>
    </row>
    <row r="47" customFormat="false" ht="12.8" hidden="false" customHeight="false" outlineLevel="0" collapsed="false">
      <c r="A47" s="88" t="str">
        <f aca="false">N47</f>
        <v>À l'unité </v>
      </c>
      <c r="B47" s="7" t="str">
        <f aca="false">"CTR"&amp;N47</f>
        <v>CTRÀ l'unité </v>
      </c>
      <c r="C47" s="7" t="n">
        <f aca="false">SUMIF(Bon_de_Commande!O$24:O$983,A47,Bon_de_Commande!C$24:C$983)</f>
        <v>0</v>
      </c>
      <c r="J47" s="88" t="str">
        <f aca="false">IF(AND($H47&lt;&gt;0, $C47&gt;=$H47),V47,IF(AND($G47&lt;&gt;0,$C47&gt;=$G47),T47,IF(AND($F47&lt;&gt;0,$C47&gt;=$F47),R47,IF(AND($E47&lt;&gt;0,$C47&gt;=$E47),P47,N47))))</f>
        <v>À l'unité </v>
      </c>
      <c r="K47" s="93" t="n">
        <f aca="false">IF(AND($H47&lt;&gt;0, $C47&gt;=$H47),W47,IF(AND($G47&lt;&gt;0,$C47&gt;=$G47),U47,IF(AND($F47&lt;&gt;0,$C47&gt;=$F47),S47,IF(AND($E47&lt;&gt;0,$C47&gt;=$E47),Q47,O47))))</f>
        <v>0</v>
      </c>
      <c r="M47" s="7" t="str">
        <f aca="false">Tarif_avec_Préparation_Commande!A47</f>
        <v>4   PLANTS EN RACINES NUES (LE PLANT)</v>
      </c>
      <c r="N47" s="7" t="str">
        <f aca="false">Tarif_avec_Préparation_Commande!B47</f>
        <v>À l'unité </v>
      </c>
      <c r="O47" s="93" t="n">
        <f aca="false">Tarif_avec_Préparation_Commande!C47</f>
        <v>0</v>
      </c>
      <c r="P47" s="7" t="str">
        <f aca="false">Tarif_avec_Préparation_Commande!D47</f>
        <v>≥ 15</v>
      </c>
      <c r="Q47" s="93" t="n">
        <f aca="false">Tarif_avec_Préparation_Commande!E47</f>
        <v>0</v>
      </c>
      <c r="R47" s="7" t="n">
        <f aca="false">Tarif_avec_Préparation_Commande!F47</f>
        <v>0</v>
      </c>
      <c r="S47" s="93" t="n">
        <f aca="false">Tarif_avec_Préparation_Commande!G47</f>
        <v>0</v>
      </c>
      <c r="T47" s="7" t="n">
        <f aca="false">Tarif_avec_Préparation_Commande!H47</f>
        <v>0</v>
      </c>
      <c r="U47" s="93" t="n">
        <f aca="false">Tarif_avec_Préparation_Commande!I47</f>
        <v>0</v>
      </c>
    </row>
    <row r="48" customFormat="false" ht="12.8" hidden="false" customHeight="false" outlineLevel="0" collapsed="false">
      <c r="A48" s="88" t="n">
        <f aca="false">N48</f>
        <v>1121</v>
      </c>
      <c r="B48" s="7" t="str">
        <f aca="false">"CTR"&amp;N48</f>
        <v>CTR1121</v>
      </c>
      <c r="C48" s="7" t="n">
        <f aca="false">SUMIF(Bon_de_Commande!O$24:O$983,A48,Bon_de_Commande!C$24:C$983)</f>
        <v>0</v>
      </c>
      <c r="J48" s="88" t="n">
        <f aca="false">IF(AND($H48&lt;&gt;0, $C48&gt;=$H48),V48,IF(AND($G48&lt;&gt;0,$C48&gt;=$G48),T48,IF(AND($F48&lt;&gt;0,$C48&gt;=$F48),R48,IF(AND($E48&lt;&gt;0,$C48&gt;=$E48),P48,N48))))</f>
        <v>1121</v>
      </c>
      <c r="K48" s="93" t="n">
        <f aca="false">IF(AND($H48&lt;&gt;0, $C48&gt;=$H48),W48,IF(AND($G48&lt;&gt;0,$C48&gt;=$G48),U48,IF(AND($F48&lt;&gt;0,$C48&gt;=$F48),S48,IF(AND($E48&lt;&gt;0,$C48&gt;=$E48),Q48,O48))))</f>
        <v>10</v>
      </c>
      <c r="M48" s="7" t="str">
        <f aca="false">Tarif_avec_Préparation_Commande!A48</f>
        <v>G11 SOL RAC NUES 15PLT    </v>
      </c>
      <c r="N48" s="7" t="n">
        <f aca="false">Tarif_avec_Préparation_Commande!B48</f>
        <v>1121</v>
      </c>
      <c r="O48" s="93" t="n">
        <f aca="false">Tarif_avec_Préparation_Commande!C48</f>
        <v>10</v>
      </c>
      <c r="P48" s="7" t="n">
        <f aca="false">Tarif_avec_Préparation_Commande!D48</f>
        <v>0</v>
      </c>
      <c r="Q48" s="93" t="n">
        <f aca="false">Tarif_avec_Préparation_Commande!E48</f>
        <v>0</v>
      </c>
      <c r="R48" s="7" t="n">
        <f aca="false">Tarif_avec_Préparation_Commande!F48</f>
        <v>0</v>
      </c>
      <c r="S48" s="93" t="n">
        <f aca="false">Tarif_avec_Préparation_Commande!G48</f>
        <v>0</v>
      </c>
      <c r="T48" s="7" t="n">
        <f aca="false">Tarif_avec_Préparation_Commande!H48</f>
        <v>0</v>
      </c>
      <c r="U48" s="93" t="n">
        <f aca="false">Tarif_avec_Préparation_Commande!I48</f>
        <v>0</v>
      </c>
    </row>
    <row r="49" customFormat="false" ht="12.8" hidden="false" customHeight="false" outlineLevel="0" collapsed="false">
      <c r="A49" s="88" t="n">
        <f aca="false">N49</f>
        <v>1120</v>
      </c>
      <c r="B49" s="7" t="str">
        <f aca="false">"CTR"&amp;N49</f>
        <v>CTR1120</v>
      </c>
      <c r="C49" s="7" t="n">
        <f aca="false">SUMIF(Bon_de_Commande!O$24:O$983,A49,Bon_de_Commande!C$24:C$983)</f>
        <v>0</v>
      </c>
      <c r="E49" s="109" t="n">
        <v>15</v>
      </c>
      <c r="J49" s="88" t="n">
        <f aca="false">IF(AND($H49&lt;&gt;0, $C49&gt;=$H49),V49,IF(AND($G49&lt;&gt;0,$C49&gt;=$G49),T49,IF(AND($F49&lt;&gt;0,$C49&gt;=$F49),R49,IF(AND($E49&lt;&gt;0,$C49&gt;=$E49),P49,N49))))</f>
        <v>1120</v>
      </c>
      <c r="K49" s="93" t="n">
        <f aca="false">IF(AND($H49&lt;&gt;0, $C49&gt;=$H49),W49,IF(AND($G49&lt;&gt;0,$C49&gt;=$G49),U49,IF(AND($F49&lt;&gt;0,$C49&gt;=$F49),S49,IF(AND($E49&lt;&gt;0,$C49&gt;=$E49),Q49,O49))))</f>
        <v>1.1</v>
      </c>
      <c r="M49" s="7" t="str">
        <f aca="false">Tarif_avec_Préparation_Commande!A49</f>
        <v>SOLANACEES RACINES NUES   </v>
      </c>
      <c r="N49" s="7" t="n">
        <f aca="false">Tarif_avec_Préparation_Commande!B49</f>
        <v>1120</v>
      </c>
      <c r="O49" s="93" t="n">
        <f aca="false">Tarif_avec_Préparation_Commande!C49</f>
        <v>1.1</v>
      </c>
      <c r="P49" s="7" t="n">
        <f aca="false">Tarif_avec_Préparation_Commande!D49</f>
        <v>1170</v>
      </c>
      <c r="Q49" s="93" t="n">
        <f aca="false">Tarif_avec_Préparation_Commande!E49</f>
        <v>1</v>
      </c>
      <c r="R49" s="7" t="n">
        <f aca="false">Tarif_avec_Préparation_Commande!F49</f>
        <v>0</v>
      </c>
      <c r="S49" s="93" t="n">
        <f aca="false">Tarif_avec_Préparation_Commande!G49</f>
        <v>0</v>
      </c>
      <c r="T49" s="7" t="n">
        <f aca="false">Tarif_avec_Préparation_Commande!H49</f>
        <v>0</v>
      </c>
      <c r="U49" s="93" t="n">
        <f aca="false">Tarif_avec_Préparation_Commande!I49</f>
        <v>0</v>
      </c>
    </row>
    <row r="50" customFormat="false" ht="12.8" hidden="false" customHeight="false" outlineLevel="0" collapsed="false">
      <c r="A50" s="88" t="n">
        <f aca="false">N50</f>
        <v>1122</v>
      </c>
      <c r="B50" s="7" t="str">
        <f aca="false">"CTR"&amp;N50</f>
        <v>CTR1122</v>
      </c>
      <c r="C50" s="7" t="n">
        <f aca="false">SUMIF(Bon_de_Commande!O$24:O$983,A50,Bon_de_Commande!C$24:C$983)</f>
        <v>0</v>
      </c>
      <c r="E50" s="109" t="n">
        <v>15</v>
      </c>
      <c r="J50" s="88" t="n">
        <f aca="false">IF(AND($H50&lt;&gt;0, $C50&gt;=$H50),V50,IF(AND($G50&lt;&gt;0,$C50&gt;=$G50),T50,IF(AND($F50&lt;&gt;0,$C50&gt;=$F50),R50,IF(AND($E50&lt;&gt;0,$C50&gt;=$E50),P50,N50))))</f>
        <v>1122</v>
      </c>
      <c r="K50" s="93" t="n">
        <f aca="false">IF(AND($H50&lt;&gt;0, $C50&gt;=$H50),W50,IF(AND($G50&lt;&gt;0,$C50&gt;=$G50),U50,IF(AND($F50&lt;&gt;0,$C50&gt;=$F50),S50,IF(AND($E50&lt;&gt;0,$C50&gt;=$E50),Q50,O50))))</f>
        <v>0.85</v>
      </c>
      <c r="M50" s="7" t="str">
        <f aca="false">Tarif_avec_Préparation_Commande!A50</f>
        <v>AUTRES POTAGERES RAC NUES </v>
      </c>
      <c r="N50" s="7" t="n">
        <f aca="false">Tarif_avec_Préparation_Commande!B50</f>
        <v>1122</v>
      </c>
      <c r="O50" s="93" t="n">
        <f aca="false">Tarif_avec_Préparation_Commande!C50</f>
        <v>0.85</v>
      </c>
      <c r="P50" s="7" t="n">
        <f aca="false">Tarif_avec_Préparation_Commande!D50</f>
        <v>1172</v>
      </c>
      <c r="Q50" s="93" t="n">
        <f aca="false">Tarif_avec_Préparation_Commande!E50</f>
        <v>0.65</v>
      </c>
      <c r="R50" s="7" t="n">
        <f aca="false">Tarif_avec_Préparation_Commande!F50</f>
        <v>0</v>
      </c>
      <c r="S50" s="93" t="n">
        <f aca="false">Tarif_avec_Préparation_Commande!G50</f>
        <v>0</v>
      </c>
      <c r="T50" s="7" t="n">
        <f aca="false">Tarif_avec_Préparation_Commande!H50</f>
        <v>0</v>
      </c>
      <c r="U50" s="93" t="n">
        <f aca="false">Tarif_avec_Préparation_Commande!I50</f>
        <v>0</v>
      </c>
    </row>
    <row r="51" customFormat="false" ht="12.8" hidden="false" customHeight="false" outlineLevel="0" collapsed="false">
      <c r="A51" s="88" t="n">
        <f aca="false">N51</f>
        <v>1200</v>
      </c>
      <c r="B51" s="7" t="str">
        <f aca="false">"CTR"&amp;N51</f>
        <v>CTR1200</v>
      </c>
      <c r="C51" s="7" t="n">
        <f aca="false">SUMIF(Bon_de_Commande!O$24:O$983,A51,Bon_de_Commande!C$24:C$983)</f>
        <v>0</v>
      </c>
      <c r="E51" s="109" t="n">
        <v>15</v>
      </c>
      <c r="J51" s="88" t="n">
        <f aca="false">IF(AND($H51&lt;&gt;0, $C51&gt;=$H51),V51,IF(AND($G51&lt;&gt;0,$C51&gt;=$G51),T51,IF(AND($F51&lt;&gt;0,$C51&gt;=$F51),R51,IF(AND($E51&lt;&gt;0,$C51&gt;=$E51),P51,N51))))</f>
        <v>1200</v>
      </c>
      <c r="K51" s="93" t="n">
        <f aca="false">IF(AND($H51&lt;&gt;0, $C51&gt;=$H51),W51,IF(AND($G51&lt;&gt;0,$C51&gt;=$G51),U51,IF(AND($F51&lt;&gt;0,$C51&gt;=$F51),S51,IF(AND($E51&lt;&gt;0,$C51&gt;=$E51),Q51,O51))))</f>
        <v>50</v>
      </c>
      <c r="M51" s="7" t="str">
        <f aca="false">Tarif_avec_Préparation_Commande!A51</f>
        <v>BARQUETTE MARAICHER       </v>
      </c>
      <c r="N51" s="7" t="n">
        <f aca="false">Tarif_avec_Préparation_Commande!B51</f>
        <v>1200</v>
      </c>
      <c r="O51" s="93" t="n">
        <f aca="false">Tarif_avec_Préparation_Commande!C51</f>
        <v>50</v>
      </c>
      <c r="P51" s="7" t="n">
        <f aca="false">Tarif_avec_Préparation_Commande!D51</f>
        <v>1450</v>
      </c>
      <c r="Q51" s="93" t="n">
        <f aca="false">Tarif_avec_Préparation_Commande!E51</f>
        <v>45</v>
      </c>
      <c r="R51" s="7" t="n">
        <f aca="false">Tarif_avec_Préparation_Commande!F51</f>
        <v>0</v>
      </c>
      <c r="S51" s="93" t="n">
        <f aca="false">Tarif_avec_Préparation_Commande!G51</f>
        <v>0</v>
      </c>
      <c r="T51" s="7" t="n">
        <f aca="false">Tarif_avec_Préparation_Commande!H51</f>
        <v>0</v>
      </c>
      <c r="U51" s="93" t="n">
        <f aca="false">Tarif_avec_Préparation_Commande!I51</f>
        <v>0</v>
      </c>
    </row>
    <row r="52" customFormat="false" ht="12.8" hidden="false" customHeight="false" outlineLevel="0" collapsed="false">
      <c r="A52" s="88" t="n">
        <f aca="false">N52</f>
        <v>0</v>
      </c>
      <c r="B52" s="7" t="str">
        <f aca="false">"CTR"&amp;N52</f>
        <v>CTR0</v>
      </c>
      <c r="C52" s="7" t="n">
        <f aca="false">SUMIF(Bon_de_Commande!O$24:O$983,A52,Bon_de_Commande!C$24:C$983)</f>
        <v>0</v>
      </c>
      <c r="J52" s="88" t="n">
        <f aca="false">IF(AND($H52&lt;&gt;0, $C52&gt;=$H52),V52,IF(AND($G52&lt;&gt;0,$C52&gt;=$G52),T52,IF(AND($F52&lt;&gt;0,$C52&gt;=$F52),R52,IF(AND($E52&lt;&gt;0,$C52&gt;=$E52),P52,N52))))</f>
        <v>0</v>
      </c>
      <c r="K52" s="93" t="n">
        <f aca="false">IF(AND($H52&lt;&gt;0, $C52&gt;=$H52),W52,IF(AND($G52&lt;&gt;0,$C52&gt;=$G52),U52,IF(AND($F52&lt;&gt;0,$C52&gt;=$F52),S52,IF(AND($E52&lt;&gt;0,$C52&gt;=$E52),Q52,O52))))</f>
        <v>0</v>
      </c>
      <c r="M52" s="7" t="n">
        <f aca="false">Tarif_avec_Préparation_Commande!A52</f>
        <v>0</v>
      </c>
      <c r="N52" s="7" t="n">
        <f aca="false">Tarif_avec_Préparation_Commande!B52</f>
        <v>0</v>
      </c>
      <c r="O52" s="93" t="n">
        <f aca="false">Tarif_avec_Préparation_Commande!C52</f>
        <v>0</v>
      </c>
      <c r="P52" s="7" t="n">
        <f aca="false">Tarif_avec_Préparation_Commande!D52</f>
        <v>0</v>
      </c>
      <c r="Q52" s="93" t="n">
        <f aca="false">Tarif_avec_Préparation_Commande!E52</f>
        <v>0</v>
      </c>
      <c r="R52" s="7" t="n">
        <f aca="false">Tarif_avec_Préparation_Commande!F52</f>
        <v>0</v>
      </c>
      <c r="S52" s="93" t="n">
        <f aca="false">Tarif_avec_Préparation_Commande!G52</f>
        <v>0</v>
      </c>
      <c r="T52" s="7" t="n">
        <f aca="false">Tarif_avec_Préparation_Commande!H52</f>
        <v>0</v>
      </c>
      <c r="U52" s="93" t="n">
        <f aca="false">Tarif_avec_Préparation_Commande!I52</f>
        <v>0</v>
      </c>
    </row>
    <row r="53" customFormat="false" ht="12.8" hidden="false" customHeight="false" outlineLevel="0" collapsed="false">
      <c r="A53" s="88" t="n">
        <f aca="false">N53</f>
        <v>0</v>
      </c>
      <c r="B53" s="7" t="str">
        <f aca="false">"CTR"&amp;N53</f>
        <v>CTR0</v>
      </c>
      <c r="C53" s="7" t="n">
        <f aca="false">SUMIF(Bon_de_Commande!O$24:O$983,A53,Bon_de_Commande!C$24:C$983)</f>
        <v>0</v>
      </c>
      <c r="J53" s="88" t="n">
        <f aca="false">IF(AND($H53&lt;&gt;0, $C53&gt;=$H53),V53,IF(AND($G53&lt;&gt;0,$C53&gt;=$G53),T53,IF(AND($F53&lt;&gt;0,$C53&gt;=$F53),R53,IF(AND($E53&lt;&gt;0,$C53&gt;=$E53),P53,N53))))</f>
        <v>0</v>
      </c>
      <c r="K53" s="93" t="n">
        <f aca="false">IF(AND($H53&lt;&gt;0, $C53&gt;=$H53),W53,IF(AND($G53&lt;&gt;0,$C53&gt;=$G53),U53,IF(AND($F53&lt;&gt;0,$C53&gt;=$F53),S53,IF(AND($E53&lt;&gt;0,$C53&gt;=$E53),Q53,O53))))</f>
        <v>0</v>
      </c>
      <c r="M53" s="7" t="n">
        <f aca="false">Tarif_avec_Préparation_Commande!A53</f>
        <v>0</v>
      </c>
      <c r="N53" s="7" t="n">
        <f aca="false">Tarif_avec_Préparation_Commande!B53</f>
        <v>0</v>
      </c>
      <c r="O53" s="93" t="n">
        <f aca="false">Tarif_avec_Préparation_Commande!C53</f>
        <v>0</v>
      </c>
      <c r="P53" s="7" t="n">
        <f aca="false">Tarif_avec_Préparation_Commande!D53</f>
        <v>0</v>
      </c>
      <c r="Q53" s="93" t="n">
        <f aca="false">Tarif_avec_Préparation_Commande!E53</f>
        <v>0</v>
      </c>
      <c r="R53" s="7" t="n">
        <f aca="false">Tarif_avec_Préparation_Commande!F53</f>
        <v>0</v>
      </c>
      <c r="S53" s="93" t="n">
        <f aca="false">Tarif_avec_Préparation_Commande!G53</f>
        <v>0</v>
      </c>
      <c r="T53" s="7" t="n">
        <f aca="false">Tarif_avec_Préparation_Commande!H53</f>
        <v>0</v>
      </c>
      <c r="U53" s="93" t="n">
        <f aca="false">Tarif_avec_Préparation_Commande!I53</f>
        <v>0</v>
      </c>
    </row>
    <row r="54" customFormat="false" ht="12.8" hidden="false" customHeight="false" outlineLevel="0" collapsed="false">
      <c r="A54" s="88" t="n">
        <f aca="false">N54</f>
        <v>0</v>
      </c>
      <c r="B54" s="7" t="str">
        <f aca="false">"CTR"&amp;N54</f>
        <v>CTR0</v>
      </c>
      <c r="C54" s="7" t="n">
        <f aca="false">SUMIF(Bon_de_Commande!O$24:O$983,A54,Bon_de_Commande!C$24:C$983)</f>
        <v>0</v>
      </c>
      <c r="J54" s="88" t="n">
        <f aca="false">IF(AND($H54&lt;&gt;0, $C54&gt;=$H54),V54,IF(AND($G54&lt;&gt;0,$C54&gt;=$G54),T54,IF(AND($F54&lt;&gt;0,$C54&gt;=$F54),R54,IF(AND($E54&lt;&gt;0,$C54&gt;=$E54),P54,N54))))</f>
        <v>0</v>
      </c>
      <c r="K54" s="93" t="n">
        <f aca="false">IF(AND($H54&lt;&gt;0, $C54&gt;=$H54),W54,IF(AND($G54&lt;&gt;0,$C54&gt;=$G54),U54,IF(AND($F54&lt;&gt;0,$C54&gt;=$F54),S54,IF(AND($E54&lt;&gt;0,$C54&gt;=$E54),Q54,O54))))</f>
        <v>0</v>
      </c>
      <c r="M54" s="7" t="n">
        <f aca="false">Tarif_avec_Préparation_Commande!A54</f>
        <v>0</v>
      </c>
      <c r="N54" s="7" t="n">
        <f aca="false">Tarif_avec_Préparation_Commande!B54</f>
        <v>0</v>
      </c>
      <c r="O54" s="93" t="n">
        <f aca="false">Tarif_avec_Préparation_Commande!C54</f>
        <v>0</v>
      </c>
      <c r="P54" s="7" t="n">
        <f aca="false">Tarif_avec_Préparation_Commande!D54</f>
        <v>0</v>
      </c>
      <c r="Q54" s="93" t="n">
        <f aca="false">Tarif_avec_Préparation_Commande!E54</f>
        <v>0</v>
      </c>
      <c r="R54" s="7" t="n">
        <f aca="false">Tarif_avec_Préparation_Commande!F54</f>
        <v>0</v>
      </c>
      <c r="S54" s="93" t="n">
        <f aca="false">Tarif_avec_Préparation_Commande!G54</f>
        <v>0</v>
      </c>
      <c r="T54" s="7" t="n">
        <f aca="false">Tarif_avec_Préparation_Commande!H54</f>
        <v>0</v>
      </c>
      <c r="U54" s="93" t="n">
        <f aca="false">Tarif_avec_Préparation_Commande!I54</f>
        <v>0</v>
      </c>
    </row>
    <row r="55" customFormat="false" ht="12.8" hidden="false" customHeight="false" outlineLevel="0" collapsed="false">
      <c r="A55" s="88" t="n">
        <f aca="false">N55</f>
        <v>0</v>
      </c>
      <c r="B55" s="7" t="str">
        <f aca="false">"CTR"&amp;N55</f>
        <v>CTR0</v>
      </c>
      <c r="C55" s="7" t="n">
        <f aca="false">SUMIF(Bon_de_Commande!O$24:O$983,A55,Bon_de_Commande!C$24:C$983)</f>
        <v>0</v>
      </c>
      <c r="J55" s="88" t="n">
        <f aca="false">IF(AND($H55&lt;&gt;0, $C55&gt;=$H55),V55,IF(AND($G55&lt;&gt;0,$C55&gt;=$G55),T55,IF(AND($F55&lt;&gt;0,$C55&gt;=$F55),R55,IF(AND($E55&lt;&gt;0,$C55&gt;=$E55),P55,N55))))</f>
        <v>0</v>
      </c>
      <c r="K55" s="93" t="n">
        <f aca="false">IF(AND($H55&lt;&gt;0, $C55&gt;=$H55),W55,IF(AND($G55&lt;&gt;0,$C55&gt;=$G55),U55,IF(AND($F55&lt;&gt;0,$C55&gt;=$F55),S55,IF(AND($E55&lt;&gt;0,$C55&gt;=$E55),Q55,O55))))</f>
        <v>0</v>
      </c>
      <c r="M55" s="7" t="n">
        <f aca="false">Tarif_avec_Préparation_Commande!A55</f>
        <v>0</v>
      </c>
      <c r="N55" s="7" t="n">
        <f aca="false">Tarif_avec_Préparation_Commande!B55</f>
        <v>0</v>
      </c>
      <c r="O55" s="93" t="n">
        <f aca="false">Tarif_avec_Préparation_Commande!C55</f>
        <v>0</v>
      </c>
      <c r="P55" s="7" t="n">
        <f aca="false">Tarif_avec_Préparation_Commande!D55</f>
        <v>0</v>
      </c>
      <c r="Q55" s="93" t="n">
        <f aca="false">Tarif_avec_Préparation_Commande!E55</f>
        <v>0</v>
      </c>
      <c r="R55" s="7" t="n">
        <f aca="false">Tarif_avec_Préparation_Commande!F55</f>
        <v>0</v>
      </c>
      <c r="S55" s="93" t="n">
        <f aca="false">Tarif_avec_Préparation_Commande!G55</f>
        <v>0</v>
      </c>
      <c r="T55" s="7" t="n">
        <f aca="false">Tarif_avec_Préparation_Commande!H55</f>
        <v>0</v>
      </c>
      <c r="U55" s="93" t="n">
        <f aca="false">Tarif_avec_Préparation_Commande!I55</f>
        <v>0</v>
      </c>
    </row>
    <row r="56" customFormat="false" ht="12.8" hidden="false" customHeight="false" outlineLevel="0" collapsed="false">
      <c r="A56" s="88" t="n">
        <f aca="false">N56</f>
        <v>0</v>
      </c>
      <c r="B56" s="7" t="str">
        <f aca="false">"CTR"&amp;N56</f>
        <v>CTR0</v>
      </c>
      <c r="C56" s="7" t="n">
        <f aca="false">SUMIF(Bon_de_Commande!O$24:O$983,A56,Bon_de_Commande!C$24:C$983)</f>
        <v>0</v>
      </c>
      <c r="J56" s="88" t="n">
        <f aca="false">IF(AND($H56&lt;&gt;0, $C56&gt;=$H56),V56,IF(AND($G56&lt;&gt;0,$C56&gt;=$G56),T56,IF(AND($F56&lt;&gt;0,$C56&gt;=$F56),R56,IF(AND($E56&lt;&gt;0,$C56&gt;=$E56),P56,N56))))</f>
        <v>0</v>
      </c>
      <c r="K56" s="93" t="n">
        <f aca="false">IF(AND($H56&lt;&gt;0, $C56&gt;=$H56),W56,IF(AND($G56&lt;&gt;0,$C56&gt;=$G56),U56,IF(AND($F56&lt;&gt;0,$C56&gt;=$F56),S56,IF(AND($E56&lt;&gt;0,$C56&gt;=$E56),Q56,O56))))</f>
        <v>0</v>
      </c>
      <c r="M56" s="7" t="n">
        <f aca="false">Tarif_avec_Préparation_Commande!A56</f>
        <v>0</v>
      </c>
      <c r="N56" s="7" t="n">
        <f aca="false">Tarif_avec_Préparation_Commande!B56</f>
        <v>0</v>
      </c>
      <c r="O56" s="93" t="n">
        <f aca="false">Tarif_avec_Préparation_Commande!C56</f>
        <v>0</v>
      </c>
      <c r="P56" s="7" t="n">
        <f aca="false">Tarif_avec_Préparation_Commande!D56</f>
        <v>0</v>
      </c>
      <c r="Q56" s="93" t="n">
        <f aca="false">Tarif_avec_Préparation_Commande!E56</f>
        <v>0</v>
      </c>
      <c r="R56" s="7" t="n">
        <f aca="false">Tarif_avec_Préparation_Commande!F56</f>
        <v>0</v>
      </c>
      <c r="S56" s="93" t="n">
        <f aca="false">Tarif_avec_Préparation_Commande!G56</f>
        <v>0</v>
      </c>
      <c r="T56" s="7" t="n">
        <f aca="false">Tarif_avec_Préparation_Commande!H56</f>
        <v>0</v>
      </c>
      <c r="U56" s="93" t="n">
        <f aca="false">Tarif_avec_Préparation_Commande!I56</f>
        <v>0</v>
      </c>
    </row>
    <row r="57" customFormat="false" ht="12.8" hidden="false" customHeight="false" outlineLevel="0" collapsed="false">
      <c r="A57" s="88" t="n">
        <f aca="false">N57</f>
        <v>0</v>
      </c>
      <c r="B57" s="7" t="str">
        <f aca="false">"CTR"&amp;N57</f>
        <v>CTR0</v>
      </c>
      <c r="C57" s="7" t="n">
        <f aca="false">SUMIF(Bon_de_Commande!O$24:O$983,A57,Bon_de_Commande!C$24:C$983)</f>
        <v>0</v>
      </c>
      <c r="J57" s="88" t="n">
        <f aca="false">IF(AND($H57&lt;&gt;0, $C57&gt;=$H57),V57,IF(AND($G57&lt;&gt;0,$C57&gt;=$G57),T57,IF(AND($F57&lt;&gt;0,$C57&gt;=$F57),R57,IF(AND($E57&lt;&gt;0,$C57&gt;=$E57),P57,N57))))</f>
        <v>0</v>
      </c>
      <c r="K57" s="93" t="n">
        <f aca="false">IF(AND($H57&lt;&gt;0, $C57&gt;=$H57),W57,IF(AND($G57&lt;&gt;0,$C57&gt;=$G57),U57,IF(AND($F57&lt;&gt;0,$C57&gt;=$F57),S57,IF(AND($E57&lt;&gt;0,$C57&gt;=$E57),Q57,O57))))</f>
        <v>0</v>
      </c>
      <c r="M57" s="7" t="n">
        <f aca="false">Tarif_avec_Préparation_Commande!A57</f>
        <v>0</v>
      </c>
      <c r="N57" s="7" t="n">
        <f aca="false">Tarif_avec_Préparation_Commande!B57</f>
        <v>0</v>
      </c>
      <c r="O57" s="93" t="n">
        <f aca="false">Tarif_avec_Préparation_Commande!C57</f>
        <v>0</v>
      </c>
      <c r="P57" s="7" t="n">
        <f aca="false">Tarif_avec_Préparation_Commande!D57</f>
        <v>0</v>
      </c>
      <c r="Q57" s="93" t="n">
        <f aca="false">Tarif_avec_Préparation_Commande!E57</f>
        <v>0</v>
      </c>
      <c r="R57" s="7" t="n">
        <f aca="false">Tarif_avec_Préparation_Commande!F57</f>
        <v>0</v>
      </c>
      <c r="S57" s="93" t="n">
        <f aca="false">Tarif_avec_Préparation_Commande!G57</f>
        <v>0</v>
      </c>
      <c r="T57" s="7" t="n">
        <f aca="false">Tarif_avec_Préparation_Commande!H57</f>
        <v>0</v>
      </c>
      <c r="U57" s="93" t="n">
        <f aca="false">Tarif_avec_Préparation_Commande!I57</f>
        <v>0</v>
      </c>
    </row>
    <row r="58" customFormat="false" ht="12.8" hidden="false" customHeight="false" outlineLevel="0" collapsed="false">
      <c r="A58" s="88" t="n">
        <f aca="false">N58</f>
        <v>0</v>
      </c>
      <c r="B58" s="7" t="str">
        <f aca="false">"CTR"&amp;N58</f>
        <v>CTR0</v>
      </c>
      <c r="C58" s="7" t="n">
        <f aca="false">SUMIF(Bon_de_Commande!O$24:O$983,A58,Bon_de_Commande!C$24:C$983)</f>
        <v>0</v>
      </c>
      <c r="J58" s="88" t="n">
        <f aca="false">IF(AND($H58&lt;&gt;0, $C58&gt;=$H58),V58,IF(AND($G58&lt;&gt;0,$C58&gt;=$G58),T58,IF(AND($F58&lt;&gt;0,$C58&gt;=$F58),R58,IF(AND($E58&lt;&gt;0,$C58&gt;=$E58),P58,N58))))</f>
        <v>0</v>
      </c>
      <c r="K58" s="93" t="n">
        <f aca="false">IF(AND($H58&lt;&gt;0, $C58&gt;=$H58),W58,IF(AND($G58&lt;&gt;0,$C58&gt;=$G58),U58,IF(AND($F58&lt;&gt;0,$C58&gt;=$F58),S58,IF(AND($E58&lt;&gt;0,$C58&gt;=$E58),Q58,O58))))</f>
        <v>0</v>
      </c>
      <c r="M58" s="7" t="n">
        <f aca="false">Tarif_avec_Préparation_Commande!A58</f>
        <v>0</v>
      </c>
      <c r="N58" s="7" t="n">
        <f aca="false">Tarif_avec_Préparation_Commande!B58</f>
        <v>0</v>
      </c>
      <c r="O58" s="93" t="n">
        <f aca="false">Tarif_avec_Préparation_Commande!C58</f>
        <v>0</v>
      </c>
      <c r="P58" s="7" t="n">
        <f aca="false">Tarif_avec_Préparation_Commande!D58</f>
        <v>0</v>
      </c>
      <c r="Q58" s="93" t="n">
        <f aca="false">Tarif_avec_Préparation_Commande!E58</f>
        <v>0</v>
      </c>
      <c r="R58" s="7" t="n">
        <f aca="false">Tarif_avec_Préparation_Commande!F58</f>
        <v>0</v>
      </c>
      <c r="S58" s="93" t="n">
        <f aca="false">Tarif_avec_Préparation_Commande!G58</f>
        <v>0</v>
      </c>
      <c r="T58" s="7" t="n">
        <f aca="false">Tarif_avec_Préparation_Commande!H58</f>
        <v>0</v>
      </c>
      <c r="U58" s="93" t="n">
        <f aca="false">Tarif_avec_Préparation_Commande!I58</f>
        <v>0</v>
      </c>
    </row>
    <row r="59" customFormat="false" ht="12.8" hidden="false" customHeight="false" outlineLevel="0" collapsed="false">
      <c r="A59" s="88" t="n">
        <f aca="false">N59</f>
        <v>0</v>
      </c>
      <c r="B59" s="7" t="str">
        <f aca="false">"CTR"&amp;N59</f>
        <v>CTR0</v>
      </c>
      <c r="C59" s="7" t="n">
        <f aca="false">SUMIF(Bon_de_Commande!O$24:O$983,A59,Bon_de_Commande!C$24:C$983)</f>
        <v>0</v>
      </c>
      <c r="J59" s="88" t="n">
        <f aca="false">IF(AND($H59&lt;&gt;0, $C59&gt;=$H59),V59,IF(AND($G59&lt;&gt;0,$C59&gt;=$G59),T59,IF(AND($F59&lt;&gt;0,$C59&gt;=$F59),R59,IF(AND($E59&lt;&gt;0,$C59&gt;=$E59),P59,N59))))</f>
        <v>0</v>
      </c>
      <c r="K59" s="93" t="n">
        <f aca="false">IF(AND($H59&lt;&gt;0, $C59&gt;=$H59),W59,IF(AND($G59&lt;&gt;0,$C59&gt;=$G59),U59,IF(AND($F59&lt;&gt;0,$C59&gt;=$F59),S59,IF(AND($E59&lt;&gt;0,$C59&gt;=$E59),Q59,O59))))</f>
        <v>0</v>
      </c>
      <c r="M59" s="7" t="n">
        <f aca="false">Tarif_avec_Préparation_Commande!A59</f>
        <v>0</v>
      </c>
      <c r="N59" s="7" t="n">
        <f aca="false">Tarif_avec_Préparation_Commande!B59</f>
        <v>0</v>
      </c>
      <c r="O59" s="93" t="n">
        <f aca="false">Tarif_avec_Préparation_Commande!C59</f>
        <v>0</v>
      </c>
      <c r="P59" s="7" t="n">
        <f aca="false">Tarif_avec_Préparation_Commande!D59</f>
        <v>0</v>
      </c>
      <c r="Q59" s="93" t="n">
        <f aca="false">Tarif_avec_Préparation_Commande!E59</f>
        <v>0</v>
      </c>
      <c r="R59" s="7" t="n">
        <f aca="false">Tarif_avec_Préparation_Commande!F59</f>
        <v>0</v>
      </c>
      <c r="S59" s="93" t="n">
        <f aca="false">Tarif_avec_Préparation_Commande!G59</f>
        <v>0</v>
      </c>
      <c r="T59" s="7" t="n">
        <f aca="false">Tarif_avec_Préparation_Commande!H59</f>
        <v>0</v>
      </c>
      <c r="U59" s="93" t="n">
        <f aca="false">Tarif_avec_Préparation_Commande!I59</f>
        <v>0</v>
      </c>
    </row>
    <row r="60" customFormat="false" ht="12.8" hidden="false" customHeight="false" outlineLevel="0" collapsed="false">
      <c r="A60" s="88" t="n">
        <f aca="false">N60</f>
        <v>0</v>
      </c>
      <c r="B60" s="7" t="str">
        <f aca="false">"CTR"&amp;N60</f>
        <v>CTR0</v>
      </c>
      <c r="C60" s="7" t="n">
        <f aca="false">SUMIF(Bon_de_Commande!O$24:O$983,A60,Bon_de_Commande!C$24:C$983)</f>
        <v>0</v>
      </c>
      <c r="J60" s="88" t="n">
        <f aca="false">IF(AND($H60&lt;&gt;0, $C60&gt;=$H60),V60,IF(AND($G60&lt;&gt;0,$C60&gt;=$G60),T60,IF(AND($F60&lt;&gt;0,$C60&gt;=$F60),R60,IF(AND($E60&lt;&gt;0,$C60&gt;=$E60),P60,N60))))</f>
        <v>0</v>
      </c>
      <c r="K60" s="93" t="n">
        <f aca="false">IF(AND($H60&lt;&gt;0, $C60&gt;=$H60),W60,IF(AND($G60&lt;&gt;0,$C60&gt;=$G60),U60,IF(AND($F60&lt;&gt;0,$C60&gt;=$F60),S60,IF(AND($E60&lt;&gt;0,$C60&gt;=$E60),Q60,O60))))</f>
        <v>0</v>
      </c>
      <c r="M60" s="7" t="n">
        <f aca="false">Tarif_avec_Préparation_Commande!A60</f>
        <v>0</v>
      </c>
      <c r="N60" s="7" t="n">
        <f aca="false">Tarif_avec_Préparation_Commande!B60</f>
        <v>0</v>
      </c>
      <c r="O60" s="93" t="n">
        <f aca="false">Tarif_avec_Préparation_Commande!C60</f>
        <v>0</v>
      </c>
      <c r="P60" s="7" t="n">
        <f aca="false">Tarif_avec_Préparation_Commande!D60</f>
        <v>0</v>
      </c>
      <c r="Q60" s="93" t="n">
        <f aca="false">Tarif_avec_Préparation_Commande!E60</f>
        <v>0</v>
      </c>
      <c r="R60" s="7" t="n">
        <f aca="false">Tarif_avec_Préparation_Commande!F60</f>
        <v>0</v>
      </c>
      <c r="S60" s="93" t="n">
        <f aca="false">Tarif_avec_Préparation_Commande!G60</f>
        <v>0</v>
      </c>
      <c r="T60" s="7" t="n">
        <f aca="false">Tarif_avec_Préparation_Commande!H60</f>
        <v>0</v>
      </c>
      <c r="U60" s="93" t="n">
        <f aca="false">Tarif_avec_Préparation_Commande!I60</f>
        <v>0</v>
      </c>
    </row>
    <row r="61" customFormat="false" ht="12.8" hidden="false" customHeight="false" outlineLevel="0" collapsed="false">
      <c r="A61" s="88" t="n">
        <f aca="false">N61</f>
        <v>0</v>
      </c>
      <c r="B61" s="7" t="str">
        <f aca="false">"CTR"&amp;N61</f>
        <v>CTR0</v>
      </c>
      <c r="C61" s="7" t="n">
        <f aca="false">SUMIF(Bon_de_Commande!O$24:O$983,A61,Bon_de_Commande!C$24:C$983)</f>
        <v>0</v>
      </c>
      <c r="J61" s="88" t="n">
        <f aca="false">IF(AND($H61&lt;&gt;0, $C61&gt;=$H61),V61,IF(AND($G61&lt;&gt;0,$C61&gt;=$G61),T61,IF(AND($F61&lt;&gt;0,$C61&gt;=$F61),R61,IF(AND($E61&lt;&gt;0,$C61&gt;=$E61),P61,N61))))</f>
        <v>0</v>
      </c>
      <c r="K61" s="93" t="n">
        <f aca="false">IF(AND($H61&lt;&gt;0, $C61&gt;=$H61),W61,IF(AND($G61&lt;&gt;0,$C61&gt;=$G61),U61,IF(AND($F61&lt;&gt;0,$C61&gt;=$F61),S61,IF(AND($E61&lt;&gt;0,$C61&gt;=$E61),Q61,O61))))</f>
        <v>0</v>
      </c>
      <c r="M61" s="7" t="n">
        <f aca="false">Tarif_avec_Préparation_Commande!A61</f>
        <v>0</v>
      </c>
      <c r="N61" s="7" t="n">
        <f aca="false">Tarif_avec_Préparation_Commande!B61</f>
        <v>0</v>
      </c>
      <c r="O61" s="93" t="n">
        <f aca="false">Tarif_avec_Préparation_Commande!C61</f>
        <v>0</v>
      </c>
      <c r="P61" s="7" t="n">
        <f aca="false">Tarif_avec_Préparation_Commande!D61</f>
        <v>0</v>
      </c>
      <c r="Q61" s="93" t="n">
        <f aca="false">Tarif_avec_Préparation_Commande!E61</f>
        <v>0</v>
      </c>
      <c r="R61" s="7" t="n">
        <f aca="false">Tarif_avec_Préparation_Commande!F61</f>
        <v>0</v>
      </c>
      <c r="S61" s="93" t="n">
        <f aca="false">Tarif_avec_Préparation_Commande!G61</f>
        <v>0</v>
      </c>
      <c r="T61" s="7" t="n">
        <f aca="false">Tarif_avec_Préparation_Commande!H61</f>
        <v>0</v>
      </c>
      <c r="U61" s="93" t="n">
        <f aca="false">Tarif_avec_Préparation_Commande!I61</f>
        <v>0</v>
      </c>
    </row>
    <row r="62" customFormat="false" ht="12.8" hidden="false" customHeight="false" outlineLevel="0" collapsed="false">
      <c r="A62" s="88" t="n">
        <f aca="false">N62</f>
        <v>0</v>
      </c>
      <c r="B62" s="7" t="str">
        <f aca="false">"CTR"&amp;N62</f>
        <v>CTR0</v>
      </c>
      <c r="C62" s="7" t="n">
        <f aca="false">SUMIF(Bon_de_Commande!O$24:O$983,A62,Bon_de_Commande!C$24:C$983)</f>
        <v>0</v>
      </c>
      <c r="J62" s="88" t="n">
        <f aca="false">IF(AND($H62&lt;&gt;0, $C62&gt;=$H62),V62,IF(AND($G62&lt;&gt;0,$C62&gt;=$G62),T62,IF(AND($F62&lt;&gt;0,$C62&gt;=$F62),R62,IF(AND($E62&lt;&gt;0,$C62&gt;=$E62),P62,N62))))</f>
        <v>0</v>
      </c>
      <c r="K62" s="93" t="n">
        <f aca="false">IF(AND($H62&lt;&gt;0, $C62&gt;=$H62),W62,IF(AND($G62&lt;&gt;0,$C62&gt;=$G62),U62,IF(AND($F62&lt;&gt;0,$C62&gt;=$F62),S62,IF(AND($E62&lt;&gt;0,$C62&gt;=$E62),Q62,O62))))</f>
        <v>0</v>
      </c>
      <c r="M62" s="7" t="n">
        <f aca="false">Tarif_avec_Préparation_Commande!A62</f>
        <v>0</v>
      </c>
      <c r="N62" s="7" t="n">
        <f aca="false">Tarif_avec_Préparation_Commande!B62</f>
        <v>0</v>
      </c>
      <c r="O62" s="93" t="n">
        <f aca="false">Tarif_avec_Préparation_Commande!C62</f>
        <v>0</v>
      </c>
      <c r="P62" s="7" t="n">
        <f aca="false">Tarif_avec_Préparation_Commande!D62</f>
        <v>0</v>
      </c>
      <c r="Q62" s="93" t="n">
        <f aca="false">Tarif_avec_Préparation_Commande!E62</f>
        <v>0</v>
      </c>
      <c r="R62" s="7" t="n">
        <f aca="false">Tarif_avec_Préparation_Commande!F62</f>
        <v>0</v>
      </c>
      <c r="S62" s="93" t="n">
        <f aca="false">Tarif_avec_Préparation_Commande!G62</f>
        <v>0</v>
      </c>
      <c r="T62" s="7" t="n">
        <f aca="false">Tarif_avec_Préparation_Commande!H62</f>
        <v>0</v>
      </c>
      <c r="U62" s="93" t="n">
        <f aca="false">Tarif_avec_Préparation_Commande!I62</f>
        <v>0</v>
      </c>
    </row>
    <row r="63" customFormat="false" ht="12.8" hidden="false" customHeight="false" outlineLevel="0" collapsed="false">
      <c r="A63" s="88" t="n">
        <f aca="false">N63</f>
        <v>0</v>
      </c>
      <c r="B63" s="7" t="str">
        <f aca="false">"CTR"&amp;N63</f>
        <v>CTR0</v>
      </c>
      <c r="C63" s="7" t="n">
        <f aca="false">SUMIF(Bon_de_Commande!O$24:O$983,A63,Bon_de_Commande!C$24:C$983)</f>
        <v>0</v>
      </c>
      <c r="J63" s="88" t="n">
        <f aca="false">IF(AND($H63&lt;&gt;0, $C63&gt;=$H63),V63,IF(AND($G63&lt;&gt;0,$C63&gt;=$G63),T63,IF(AND($F63&lt;&gt;0,$C63&gt;=$F63),R63,IF(AND($E63&lt;&gt;0,$C63&gt;=$E63),P63,N63))))</f>
        <v>0</v>
      </c>
      <c r="K63" s="93" t="n">
        <f aca="false">IF(AND($H63&lt;&gt;0, $C63&gt;=$H63),W63,IF(AND($G63&lt;&gt;0,$C63&gt;=$G63),U63,IF(AND($F63&lt;&gt;0,$C63&gt;=$F63),S63,IF(AND($E63&lt;&gt;0,$C63&gt;=$E63),Q63,O63))))</f>
        <v>0</v>
      </c>
      <c r="M63" s="7" t="n">
        <f aca="false">Tarif_avec_Préparation_Commande!A63</f>
        <v>0</v>
      </c>
      <c r="N63" s="7" t="n">
        <f aca="false">Tarif_avec_Préparation_Commande!B63</f>
        <v>0</v>
      </c>
      <c r="O63" s="93" t="n">
        <f aca="false">Tarif_avec_Préparation_Commande!C63</f>
        <v>0</v>
      </c>
      <c r="P63" s="7" t="n">
        <f aca="false">Tarif_avec_Préparation_Commande!D63</f>
        <v>0</v>
      </c>
      <c r="Q63" s="93" t="n">
        <f aca="false">Tarif_avec_Préparation_Commande!E63</f>
        <v>0</v>
      </c>
      <c r="R63" s="7" t="n">
        <f aca="false">Tarif_avec_Préparation_Commande!F63</f>
        <v>0</v>
      </c>
      <c r="S63" s="93" t="n">
        <f aca="false">Tarif_avec_Préparation_Commande!G63</f>
        <v>0</v>
      </c>
      <c r="T63" s="7" t="n">
        <f aca="false">Tarif_avec_Préparation_Commande!H63</f>
        <v>0</v>
      </c>
      <c r="U63" s="93" t="n">
        <f aca="false">Tarif_avec_Préparation_Commande!I63</f>
        <v>0</v>
      </c>
    </row>
    <row r="64" customFormat="false" ht="12.8" hidden="false" customHeight="false" outlineLevel="0" collapsed="false">
      <c r="A64" s="88" t="n">
        <f aca="false">N64</f>
        <v>0</v>
      </c>
      <c r="B64" s="7" t="str">
        <f aca="false">"CTR"&amp;N64</f>
        <v>CTR0</v>
      </c>
      <c r="C64" s="7" t="n">
        <f aca="false">SUMIF(Bon_de_Commande!O$24:O$983,A64,Bon_de_Commande!C$24:C$983)</f>
        <v>0</v>
      </c>
      <c r="J64" s="88" t="n">
        <f aca="false">IF(AND($H64&lt;&gt;0, $C64&gt;=$H64),V64,IF(AND($G64&lt;&gt;0,$C64&gt;=$G64),T64,IF(AND($F64&lt;&gt;0,$C64&gt;=$F64),R64,IF(AND($E64&lt;&gt;0,$C64&gt;=$E64),P64,N64))))</f>
        <v>0</v>
      </c>
      <c r="K64" s="93" t="n">
        <f aca="false">IF(AND($H64&lt;&gt;0, $C64&gt;=$H64),W64,IF(AND($G64&lt;&gt;0,$C64&gt;=$G64),U64,IF(AND($F64&lt;&gt;0,$C64&gt;=$F64),S64,IF(AND($E64&lt;&gt;0,$C64&gt;=$E64),Q64,O64))))</f>
        <v>0</v>
      </c>
      <c r="M64" s="7" t="n">
        <f aca="false">Tarif_avec_Préparation_Commande!A64</f>
        <v>0</v>
      </c>
      <c r="N64" s="7" t="n">
        <f aca="false">Tarif_avec_Préparation_Commande!B64</f>
        <v>0</v>
      </c>
      <c r="O64" s="93" t="n">
        <f aca="false">Tarif_avec_Préparation_Commande!C64</f>
        <v>0</v>
      </c>
      <c r="P64" s="7" t="n">
        <f aca="false">Tarif_avec_Préparation_Commande!D64</f>
        <v>0</v>
      </c>
      <c r="Q64" s="93" t="n">
        <f aca="false">Tarif_avec_Préparation_Commande!E64</f>
        <v>0</v>
      </c>
      <c r="R64" s="7" t="n">
        <f aca="false">Tarif_avec_Préparation_Commande!F64</f>
        <v>0</v>
      </c>
      <c r="S64" s="93" t="n">
        <f aca="false">Tarif_avec_Préparation_Commande!G64</f>
        <v>0</v>
      </c>
      <c r="T64" s="7" t="n">
        <f aca="false">Tarif_avec_Préparation_Commande!H64</f>
        <v>0</v>
      </c>
      <c r="U64" s="93" t="n">
        <f aca="false">Tarif_avec_Préparation_Commande!I64</f>
        <v>0</v>
      </c>
    </row>
    <row r="65" customFormat="false" ht="12.8" hidden="false" customHeight="false" outlineLevel="0" collapsed="false">
      <c r="A65" s="88" t="n">
        <f aca="false">N65</f>
        <v>0</v>
      </c>
      <c r="B65" s="7" t="str">
        <f aca="false">"CTR"&amp;N65</f>
        <v>CTR0</v>
      </c>
      <c r="C65" s="7" t="n">
        <f aca="false">SUMIF(Bon_de_Commande!O$24:O$983,A65,Bon_de_Commande!C$24:C$983)</f>
        <v>0</v>
      </c>
      <c r="J65" s="88" t="n">
        <f aca="false">IF(AND($H65&lt;&gt;0, $C65&gt;=$H65),V65,IF(AND($G65&lt;&gt;0,$C65&gt;=$G65),T65,IF(AND($F65&lt;&gt;0,$C65&gt;=$F65),R65,IF(AND($E65&lt;&gt;0,$C65&gt;=$E65),P65,N65))))</f>
        <v>0</v>
      </c>
      <c r="K65" s="93" t="n">
        <f aca="false">IF(AND($H65&lt;&gt;0, $C65&gt;=$H65),W65,IF(AND($G65&lt;&gt;0,$C65&gt;=$G65),U65,IF(AND($F65&lt;&gt;0,$C65&gt;=$F65),S65,IF(AND($E65&lt;&gt;0,$C65&gt;=$E65),Q65,O65))))</f>
        <v>0</v>
      </c>
      <c r="M65" s="7" t="n">
        <f aca="false">Tarif_avec_Préparation_Commande!A65</f>
        <v>0</v>
      </c>
      <c r="N65" s="7" t="n">
        <f aca="false">Tarif_avec_Préparation_Commande!B65</f>
        <v>0</v>
      </c>
      <c r="O65" s="93" t="n">
        <f aca="false">Tarif_avec_Préparation_Commande!C65</f>
        <v>0</v>
      </c>
      <c r="P65" s="7" t="n">
        <f aca="false">Tarif_avec_Préparation_Commande!D65</f>
        <v>0</v>
      </c>
      <c r="Q65" s="93" t="n">
        <f aca="false">Tarif_avec_Préparation_Commande!E65</f>
        <v>0</v>
      </c>
      <c r="R65" s="7" t="n">
        <f aca="false">Tarif_avec_Préparation_Commande!F65</f>
        <v>0</v>
      </c>
      <c r="S65" s="93" t="n">
        <f aca="false">Tarif_avec_Préparation_Commande!G65</f>
        <v>0</v>
      </c>
      <c r="T65" s="7" t="n">
        <f aca="false">Tarif_avec_Préparation_Commande!H65</f>
        <v>0</v>
      </c>
      <c r="U65" s="93" t="n">
        <f aca="false">Tarif_avec_Préparation_Commande!I65</f>
        <v>0</v>
      </c>
    </row>
    <row r="66" customFormat="false" ht="12.8" hidden="false" customHeight="false" outlineLevel="0" collapsed="false">
      <c r="A66" s="88" t="n">
        <f aca="false">N66</f>
        <v>0</v>
      </c>
      <c r="B66" s="7" t="str">
        <f aca="false">"CTR"&amp;N66</f>
        <v>CTR0</v>
      </c>
      <c r="C66" s="7" t="n">
        <f aca="false">SUMIF(Bon_de_Commande!O$24:O$983,A66,Bon_de_Commande!C$24:C$983)</f>
        <v>0</v>
      </c>
      <c r="J66" s="88" t="n">
        <f aca="false">IF(AND($H66&lt;&gt;0, $C66&gt;=$H66),V66,IF(AND($G66&lt;&gt;0,$C66&gt;=$G66),T66,IF(AND($F66&lt;&gt;0,$C66&gt;=$F66),R66,IF(AND($E66&lt;&gt;0,$C66&gt;=$E66),P66,N66))))</f>
        <v>0</v>
      </c>
      <c r="K66" s="93" t="n">
        <f aca="false">IF(AND($H66&lt;&gt;0, $C66&gt;=$H66),W66,IF(AND($G66&lt;&gt;0,$C66&gt;=$G66),U66,IF(AND($F66&lt;&gt;0,$C66&gt;=$F66),S66,IF(AND($E66&lt;&gt;0,$C66&gt;=$E66),Q66,O66))))</f>
        <v>0</v>
      </c>
      <c r="M66" s="7" t="n">
        <f aca="false">Tarif_avec_Préparation_Commande!A66</f>
        <v>0</v>
      </c>
      <c r="N66" s="7" t="n">
        <f aca="false">Tarif_avec_Préparation_Commande!B66</f>
        <v>0</v>
      </c>
      <c r="O66" s="93" t="n">
        <f aca="false">Tarif_avec_Préparation_Commande!C66</f>
        <v>0</v>
      </c>
      <c r="P66" s="7" t="n">
        <f aca="false">Tarif_avec_Préparation_Commande!D66</f>
        <v>0</v>
      </c>
      <c r="Q66" s="93" t="n">
        <f aca="false">Tarif_avec_Préparation_Commande!E66</f>
        <v>0</v>
      </c>
      <c r="R66" s="7" t="n">
        <f aca="false">Tarif_avec_Préparation_Commande!F66</f>
        <v>0</v>
      </c>
      <c r="S66" s="93" t="n">
        <f aca="false">Tarif_avec_Préparation_Commande!G66</f>
        <v>0</v>
      </c>
      <c r="T66" s="7" t="n">
        <f aca="false">Tarif_avec_Préparation_Commande!H66</f>
        <v>0</v>
      </c>
      <c r="U66" s="93" t="n">
        <f aca="false">Tarif_avec_Préparation_Commande!I66</f>
        <v>0</v>
      </c>
    </row>
    <row r="67" customFormat="false" ht="12.8" hidden="false" customHeight="false" outlineLevel="0" collapsed="false">
      <c r="A67" s="88" t="n">
        <f aca="false">N67</f>
        <v>0</v>
      </c>
      <c r="B67" s="7" t="str">
        <f aca="false">"CTR"&amp;N67</f>
        <v>CTR0</v>
      </c>
      <c r="C67" s="7" t="n">
        <f aca="false">SUMIF(Bon_de_Commande!O$24:O$983,A67,Bon_de_Commande!C$24:C$983)</f>
        <v>0</v>
      </c>
      <c r="J67" s="88" t="n">
        <f aca="false">IF(AND($H67&lt;&gt;0, $C67&gt;=$H67),V67,IF(AND($G67&lt;&gt;0,$C67&gt;=$G67),T67,IF(AND($F67&lt;&gt;0,$C67&gt;=$F67),R67,IF(AND($E67&lt;&gt;0,$C67&gt;=$E67),P67,N67))))</f>
        <v>0</v>
      </c>
      <c r="K67" s="93" t="n">
        <f aca="false">IF(AND($H67&lt;&gt;0, $C67&gt;=$H67),W67,IF(AND($G67&lt;&gt;0,$C67&gt;=$G67),U67,IF(AND($F67&lt;&gt;0,$C67&gt;=$F67),S67,IF(AND($E67&lt;&gt;0,$C67&gt;=$E67),Q67,O67))))</f>
        <v>0</v>
      </c>
      <c r="M67" s="7" t="n">
        <f aca="false">Tarif_avec_Préparation_Commande!A67</f>
        <v>0</v>
      </c>
      <c r="N67" s="7" t="n">
        <f aca="false">Tarif_avec_Préparation_Commande!B67</f>
        <v>0</v>
      </c>
      <c r="O67" s="93" t="n">
        <f aca="false">Tarif_avec_Préparation_Commande!C67</f>
        <v>0</v>
      </c>
      <c r="P67" s="7" t="n">
        <f aca="false">Tarif_avec_Préparation_Commande!D67</f>
        <v>0</v>
      </c>
      <c r="Q67" s="93" t="n">
        <f aca="false">Tarif_avec_Préparation_Commande!E67</f>
        <v>0</v>
      </c>
      <c r="R67" s="7" t="n">
        <f aca="false">Tarif_avec_Préparation_Commande!F67</f>
        <v>0</v>
      </c>
      <c r="S67" s="93" t="n">
        <f aca="false">Tarif_avec_Préparation_Commande!G67</f>
        <v>0</v>
      </c>
      <c r="T67" s="7" t="n">
        <f aca="false">Tarif_avec_Préparation_Commande!H67</f>
        <v>0</v>
      </c>
      <c r="U67" s="93" t="n">
        <f aca="false">Tarif_avec_Préparation_Commande!I67</f>
        <v>0</v>
      </c>
    </row>
    <row r="68" customFormat="false" ht="12.8" hidden="false" customHeight="false" outlineLevel="0" collapsed="false">
      <c r="A68" s="88" t="n">
        <f aca="false">N68</f>
        <v>0</v>
      </c>
      <c r="B68" s="7" t="str">
        <f aca="false">"CTR"&amp;N68</f>
        <v>CTR0</v>
      </c>
      <c r="C68" s="7" t="n">
        <f aca="false">SUMIF(Bon_de_Commande!O$24:O$983,A68,Bon_de_Commande!C$24:C$983)</f>
        <v>0</v>
      </c>
      <c r="J68" s="88" t="n">
        <f aca="false">IF(AND($H68&lt;&gt;0, $C68&gt;=$H68),V68,IF(AND($G68&lt;&gt;0,$C68&gt;=$G68),T68,IF(AND($F68&lt;&gt;0,$C68&gt;=$F68),R68,IF(AND($E68&lt;&gt;0,$C68&gt;=$E68),P68,N68))))</f>
        <v>0</v>
      </c>
      <c r="K68" s="93" t="n">
        <f aca="false">IF(AND($H68&lt;&gt;0, $C68&gt;=$H68),W68,IF(AND($G68&lt;&gt;0,$C68&gt;=$G68),U68,IF(AND($F68&lt;&gt;0,$C68&gt;=$F68),S68,IF(AND($E68&lt;&gt;0,$C68&gt;=$E68),Q68,O68))))</f>
        <v>0</v>
      </c>
      <c r="M68" s="7" t="n">
        <f aca="false">Tarif_avec_Préparation_Commande!A68</f>
        <v>0</v>
      </c>
      <c r="N68" s="7" t="n">
        <f aca="false">Tarif_avec_Préparation_Commande!B68</f>
        <v>0</v>
      </c>
      <c r="O68" s="93" t="n">
        <f aca="false">Tarif_avec_Préparation_Commande!C68</f>
        <v>0</v>
      </c>
      <c r="P68" s="7" t="n">
        <f aca="false">Tarif_avec_Préparation_Commande!D68</f>
        <v>0</v>
      </c>
      <c r="Q68" s="93" t="n">
        <f aca="false">Tarif_avec_Préparation_Commande!E68</f>
        <v>0</v>
      </c>
      <c r="R68" s="7" t="n">
        <f aca="false">Tarif_avec_Préparation_Commande!F68</f>
        <v>0</v>
      </c>
      <c r="S68" s="93" t="n">
        <f aca="false">Tarif_avec_Préparation_Commande!G68</f>
        <v>0</v>
      </c>
      <c r="T68" s="7" t="n">
        <f aca="false">Tarif_avec_Préparation_Commande!H68</f>
        <v>0</v>
      </c>
      <c r="U68" s="93" t="n">
        <f aca="false">Tarif_avec_Préparation_Commande!I68</f>
        <v>0</v>
      </c>
    </row>
    <row r="69" customFormat="false" ht="12.8" hidden="false" customHeight="false" outlineLevel="0" collapsed="false">
      <c r="A69" s="88" t="n">
        <f aca="false">N69</f>
        <v>0</v>
      </c>
      <c r="B69" s="7" t="str">
        <f aca="false">"CTR"&amp;N69</f>
        <v>CTR0</v>
      </c>
      <c r="C69" s="7" t="n">
        <f aca="false">SUMIF(Bon_de_Commande!O$24:O$983,A69,Bon_de_Commande!C$24:C$983)</f>
        <v>0</v>
      </c>
      <c r="J69" s="88" t="n">
        <f aca="false">IF(AND($H69&lt;&gt;0, $C69&gt;=$H69),V69,IF(AND($G69&lt;&gt;0,$C69&gt;=$G69),T69,IF(AND($F69&lt;&gt;0,$C69&gt;=$F69),R69,IF(AND($E69&lt;&gt;0,$C69&gt;=$E69),P69,N69))))</f>
        <v>0</v>
      </c>
      <c r="K69" s="93" t="n">
        <f aca="false">IF(AND($H69&lt;&gt;0, $C69&gt;=$H69),W69,IF(AND($G69&lt;&gt;0,$C69&gt;=$G69),U69,IF(AND($F69&lt;&gt;0,$C69&gt;=$F69),S69,IF(AND($E69&lt;&gt;0,$C69&gt;=$E69),Q69,O69))))</f>
        <v>0</v>
      </c>
      <c r="M69" s="7" t="n">
        <f aca="false">Tarif_avec_Préparation_Commande!A69</f>
        <v>0</v>
      </c>
      <c r="N69" s="7" t="n">
        <f aca="false">Tarif_avec_Préparation_Commande!B69</f>
        <v>0</v>
      </c>
      <c r="O69" s="93" t="n">
        <f aca="false">Tarif_avec_Préparation_Commande!C69</f>
        <v>0</v>
      </c>
      <c r="P69" s="7" t="n">
        <f aca="false">Tarif_avec_Préparation_Commande!D69</f>
        <v>0</v>
      </c>
      <c r="Q69" s="93" t="n">
        <f aca="false">Tarif_avec_Préparation_Commande!E69</f>
        <v>0</v>
      </c>
      <c r="R69" s="7" t="n">
        <f aca="false">Tarif_avec_Préparation_Commande!F69</f>
        <v>0</v>
      </c>
      <c r="S69" s="93" t="n">
        <f aca="false">Tarif_avec_Préparation_Commande!G69</f>
        <v>0</v>
      </c>
      <c r="T69" s="7" t="n">
        <f aca="false">Tarif_avec_Préparation_Commande!H69</f>
        <v>0</v>
      </c>
      <c r="U69" s="93" t="n">
        <f aca="false">Tarif_avec_Préparation_Commande!I69</f>
        <v>0</v>
      </c>
    </row>
    <row r="70" customFormat="false" ht="12.8" hidden="false" customHeight="false" outlineLevel="0" collapsed="false">
      <c r="A70" s="88" t="n">
        <f aca="false">N70</f>
        <v>0</v>
      </c>
      <c r="B70" s="7" t="str">
        <f aca="false">"CTR"&amp;N70</f>
        <v>CTR0</v>
      </c>
      <c r="C70" s="7" t="n">
        <f aca="false">SUMIF(Bon_de_Commande!O$24:O$983,A70,Bon_de_Commande!C$24:C$983)</f>
        <v>0</v>
      </c>
      <c r="J70" s="88" t="n">
        <f aca="false">IF(AND($H70&lt;&gt;0, $C70&gt;=$H70),V70,IF(AND($G70&lt;&gt;0,$C70&gt;=$G70),T70,IF(AND($F70&lt;&gt;0,$C70&gt;=$F70),R70,IF(AND($E70&lt;&gt;0,$C70&gt;=$E70),P70,N70))))</f>
        <v>0</v>
      </c>
      <c r="K70" s="93" t="n">
        <f aca="false">IF(AND($H70&lt;&gt;0, $C70&gt;=$H70),W70,IF(AND($G70&lt;&gt;0,$C70&gt;=$G70),U70,IF(AND($F70&lt;&gt;0,$C70&gt;=$F70),S70,IF(AND($E70&lt;&gt;0,$C70&gt;=$E70),Q70,O70))))</f>
        <v>0</v>
      </c>
      <c r="M70" s="7" t="n">
        <f aca="false">Tarif_avec_Préparation_Commande!A70</f>
        <v>0</v>
      </c>
      <c r="N70" s="7" t="n">
        <f aca="false">Tarif_avec_Préparation_Commande!B70</f>
        <v>0</v>
      </c>
      <c r="O70" s="93" t="n">
        <f aca="false">Tarif_avec_Préparation_Commande!C70</f>
        <v>0</v>
      </c>
      <c r="P70" s="7" t="n">
        <f aca="false">Tarif_avec_Préparation_Commande!D70</f>
        <v>0</v>
      </c>
      <c r="Q70" s="93" t="n">
        <f aca="false">Tarif_avec_Préparation_Commande!E70</f>
        <v>0</v>
      </c>
      <c r="R70" s="7" t="n">
        <f aca="false">Tarif_avec_Préparation_Commande!F70</f>
        <v>0</v>
      </c>
      <c r="S70" s="93" t="n">
        <f aca="false">Tarif_avec_Préparation_Commande!G70</f>
        <v>0</v>
      </c>
      <c r="T70" s="7" t="n">
        <f aca="false">Tarif_avec_Préparation_Commande!H70</f>
        <v>0</v>
      </c>
      <c r="U70" s="93" t="n">
        <f aca="false">Tarif_avec_Préparation_Commande!I70</f>
        <v>0</v>
      </c>
    </row>
    <row r="71" customFormat="false" ht="12.8" hidden="false" customHeight="false" outlineLevel="0" collapsed="false">
      <c r="A71" s="88" t="n">
        <f aca="false">N71</f>
        <v>0</v>
      </c>
      <c r="B71" s="7" t="str">
        <f aca="false">"CTR"&amp;N71</f>
        <v>CTR0</v>
      </c>
      <c r="C71" s="7" t="n">
        <f aca="false">SUMIF(Bon_de_Commande!O$24:O$983,A71,Bon_de_Commande!C$24:C$983)</f>
        <v>0</v>
      </c>
      <c r="J71" s="88" t="n">
        <f aca="false">IF(AND($H71&lt;&gt;0, $C71&gt;=$H71),V71,IF(AND($G71&lt;&gt;0,$C71&gt;=$G71),T71,IF(AND($F71&lt;&gt;0,$C71&gt;=$F71),R71,IF(AND($E71&lt;&gt;0,$C71&gt;=$E71),P71,N71))))</f>
        <v>0</v>
      </c>
      <c r="K71" s="93" t="n">
        <f aca="false">IF(AND($H71&lt;&gt;0, $C71&gt;=$H71),W71,IF(AND($G71&lt;&gt;0,$C71&gt;=$G71),U71,IF(AND($F71&lt;&gt;0,$C71&gt;=$F71),S71,IF(AND($E71&lt;&gt;0,$C71&gt;=$E71),Q71,O71))))</f>
        <v>0</v>
      </c>
      <c r="M71" s="7" t="n">
        <f aca="false">Tarif_avec_Préparation_Commande!A71</f>
        <v>0</v>
      </c>
      <c r="N71" s="7" t="n">
        <f aca="false">Tarif_avec_Préparation_Commande!B71</f>
        <v>0</v>
      </c>
      <c r="O71" s="93" t="n">
        <f aca="false">Tarif_avec_Préparation_Commande!C71</f>
        <v>0</v>
      </c>
      <c r="P71" s="7" t="n">
        <f aca="false">Tarif_avec_Préparation_Commande!D71</f>
        <v>0</v>
      </c>
      <c r="Q71" s="93" t="n">
        <f aca="false">Tarif_avec_Préparation_Commande!E71</f>
        <v>0</v>
      </c>
      <c r="R71" s="7" t="n">
        <f aca="false">Tarif_avec_Préparation_Commande!F71</f>
        <v>0</v>
      </c>
      <c r="S71" s="93" t="n">
        <f aca="false">Tarif_avec_Préparation_Commande!G71</f>
        <v>0</v>
      </c>
      <c r="T71" s="7" t="n">
        <f aca="false">Tarif_avec_Préparation_Commande!H71</f>
        <v>0</v>
      </c>
      <c r="U71" s="93" t="n">
        <f aca="false">Tarif_avec_Préparation_Commande!I71</f>
        <v>0</v>
      </c>
    </row>
    <row r="72" customFormat="false" ht="12.8" hidden="false" customHeight="false" outlineLevel="0" collapsed="false">
      <c r="A72" s="88" t="n">
        <f aca="false">N72</f>
        <v>0</v>
      </c>
      <c r="B72" s="7" t="str">
        <f aca="false">"CTR"&amp;N72</f>
        <v>CTR0</v>
      </c>
      <c r="C72" s="7" t="n">
        <f aca="false">SUMIF(Bon_de_Commande!O$24:O$983,A72,Bon_de_Commande!C$24:C$983)</f>
        <v>0</v>
      </c>
      <c r="J72" s="88" t="n">
        <f aca="false">IF(AND($H72&lt;&gt;0, $C72&gt;=$H72),V72,IF(AND($G72&lt;&gt;0,$C72&gt;=$G72),T72,IF(AND($F72&lt;&gt;0,$C72&gt;=$F72),R72,IF(AND($E72&lt;&gt;0,$C72&gt;=$E72),P72,N72))))</f>
        <v>0</v>
      </c>
      <c r="K72" s="93" t="n">
        <f aca="false">IF(AND($H72&lt;&gt;0, $C72&gt;=$H72),W72,IF(AND($G72&lt;&gt;0,$C72&gt;=$G72),U72,IF(AND($F72&lt;&gt;0,$C72&gt;=$F72),S72,IF(AND($E72&lt;&gt;0,$C72&gt;=$E72),Q72,O72))))</f>
        <v>0</v>
      </c>
      <c r="M72" s="7" t="n">
        <f aca="false">Tarif_avec_Préparation_Commande!A72</f>
        <v>0</v>
      </c>
      <c r="N72" s="7" t="n">
        <f aca="false">Tarif_avec_Préparation_Commande!B72</f>
        <v>0</v>
      </c>
      <c r="O72" s="93" t="n">
        <f aca="false">Tarif_avec_Préparation_Commande!C72</f>
        <v>0</v>
      </c>
      <c r="P72" s="7" t="n">
        <f aca="false">Tarif_avec_Préparation_Commande!D72</f>
        <v>0</v>
      </c>
      <c r="Q72" s="93" t="n">
        <f aca="false">Tarif_avec_Préparation_Commande!E72</f>
        <v>0</v>
      </c>
      <c r="R72" s="7" t="n">
        <f aca="false">Tarif_avec_Préparation_Commande!F72</f>
        <v>0</v>
      </c>
      <c r="S72" s="93" t="n">
        <f aca="false">Tarif_avec_Préparation_Commande!G72</f>
        <v>0</v>
      </c>
      <c r="T72" s="7" t="n">
        <f aca="false">Tarif_avec_Préparation_Commande!H72</f>
        <v>0</v>
      </c>
      <c r="U72" s="93" t="n">
        <f aca="false">Tarif_avec_Préparation_Commande!I72</f>
        <v>0</v>
      </c>
    </row>
    <row r="73" customFormat="false" ht="12.8" hidden="false" customHeight="false" outlineLevel="0" collapsed="false">
      <c r="A73" s="88" t="n">
        <f aca="false">N73</f>
        <v>0</v>
      </c>
      <c r="B73" s="7" t="str">
        <f aca="false">"CTR"&amp;N73</f>
        <v>CTR0</v>
      </c>
      <c r="C73" s="7" t="n">
        <f aca="false">SUMIF(Bon_de_Commande!O$24:O$983,A73,Bon_de_Commande!C$24:C$983)</f>
        <v>0</v>
      </c>
      <c r="J73" s="88" t="n">
        <f aca="false">IF(AND($H73&lt;&gt;0, $C73&gt;=$H73),V73,IF(AND($G73&lt;&gt;0,$C73&gt;=$G73),T73,IF(AND($F73&lt;&gt;0,$C73&gt;=$F73),R73,IF(AND($E73&lt;&gt;0,$C73&gt;=$E73),P73,N73))))</f>
        <v>0</v>
      </c>
      <c r="K73" s="93" t="n">
        <f aca="false">IF(AND($H73&lt;&gt;0, $C73&gt;=$H73),W73,IF(AND($G73&lt;&gt;0,$C73&gt;=$G73),U73,IF(AND($F73&lt;&gt;0,$C73&gt;=$F73),S73,IF(AND($E73&lt;&gt;0,$C73&gt;=$E73),Q73,O73))))</f>
        <v>0</v>
      </c>
      <c r="M73" s="7" t="n">
        <f aca="false">Tarif_avec_Préparation_Commande!A73</f>
        <v>0</v>
      </c>
      <c r="N73" s="7" t="n">
        <f aca="false">Tarif_avec_Préparation_Commande!B73</f>
        <v>0</v>
      </c>
      <c r="O73" s="93" t="n">
        <f aca="false">Tarif_avec_Préparation_Commande!C73</f>
        <v>0</v>
      </c>
      <c r="P73" s="7" t="n">
        <f aca="false">Tarif_avec_Préparation_Commande!D73</f>
        <v>0</v>
      </c>
      <c r="Q73" s="93" t="n">
        <f aca="false">Tarif_avec_Préparation_Commande!E73</f>
        <v>0</v>
      </c>
      <c r="R73" s="7" t="n">
        <f aca="false">Tarif_avec_Préparation_Commande!F73</f>
        <v>0</v>
      </c>
      <c r="S73" s="93" t="n">
        <f aca="false">Tarif_avec_Préparation_Commande!G73</f>
        <v>0</v>
      </c>
      <c r="T73" s="7" t="n">
        <f aca="false">Tarif_avec_Préparation_Commande!H73</f>
        <v>0</v>
      </c>
      <c r="U73" s="93" t="n">
        <f aca="false">Tarif_avec_Préparation_Commande!I73</f>
        <v>0</v>
      </c>
    </row>
    <row r="74" customFormat="false" ht="12.8" hidden="false" customHeight="false" outlineLevel="0" collapsed="false">
      <c r="A74" s="88" t="n">
        <f aca="false">N74</f>
        <v>0</v>
      </c>
      <c r="B74" s="7" t="str">
        <f aca="false">"CTR"&amp;N74</f>
        <v>CTR0</v>
      </c>
      <c r="C74" s="7" t="n">
        <f aca="false">SUMIF(Bon_de_Commande!O$24:O$983,A74,Bon_de_Commande!C$24:C$983)</f>
        <v>0</v>
      </c>
      <c r="J74" s="88" t="n">
        <f aca="false">IF(AND($H74&lt;&gt;0, $C74&gt;=$H74),V74,IF(AND($G74&lt;&gt;0,$C74&gt;=$G74),T74,IF(AND($F74&lt;&gt;0,$C74&gt;=$F74),R74,IF(AND($E74&lt;&gt;0,$C74&gt;=$E74),P74,N74))))</f>
        <v>0</v>
      </c>
      <c r="K74" s="93" t="n">
        <f aca="false">IF(AND($H74&lt;&gt;0, $C74&gt;=$H74),W74,IF(AND($G74&lt;&gt;0,$C74&gt;=$G74),U74,IF(AND($F74&lt;&gt;0,$C74&gt;=$F74),S74,IF(AND($E74&lt;&gt;0,$C74&gt;=$E74),Q74,O74))))</f>
        <v>0</v>
      </c>
      <c r="M74" s="7" t="n">
        <f aca="false">Tarif_avec_Préparation_Commande!A74</f>
        <v>0</v>
      </c>
      <c r="N74" s="7" t="n">
        <f aca="false">Tarif_avec_Préparation_Commande!B74</f>
        <v>0</v>
      </c>
      <c r="O74" s="93" t="n">
        <f aca="false">Tarif_avec_Préparation_Commande!C74</f>
        <v>0</v>
      </c>
      <c r="P74" s="7" t="n">
        <f aca="false">Tarif_avec_Préparation_Commande!D74</f>
        <v>0</v>
      </c>
      <c r="Q74" s="93" t="n">
        <f aca="false">Tarif_avec_Préparation_Commande!E74</f>
        <v>0</v>
      </c>
      <c r="R74" s="7" t="n">
        <f aca="false">Tarif_avec_Préparation_Commande!F74</f>
        <v>0</v>
      </c>
      <c r="S74" s="93" t="n">
        <f aca="false">Tarif_avec_Préparation_Commande!G74</f>
        <v>0</v>
      </c>
      <c r="T74" s="7" t="n">
        <f aca="false">Tarif_avec_Préparation_Commande!H74</f>
        <v>0</v>
      </c>
      <c r="U74" s="93" t="n">
        <f aca="false">Tarif_avec_Préparation_Commande!I74</f>
        <v>0</v>
      </c>
    </row>
    <row r="75" customFormat="false" ht="12.8" hidden="false" customHeight="false" outlineLevel="0" collapsed="false">
      <c r="A75" s="88" t="n">
        <f aca="false">N75</f>
        <v>0</v>
      </c>
      <c r="B75" s="7" t="str">
        <f aca="false">"CTR"&amp;N75</f>
        <v>CTR0</v>
      </c>
      <c r="C75" s="7" t="n">
        <f aca="false">SUMIF(Bon_de_Commande!O$24:O$983,A75,Bon_de_Commande!C$24:C$983)</f>
        <v>0</v>
      </c>
      <c r="J75" s="88" t="n">
        <f aca="false">IF(AND($H75&lt;&gt;0, $C75&gt;=$H75),V75,IF(AND($G75&lt;&gt;0,$C75&gt;=$G75),T75,IF(AND($F75&lt;&gt;0,$C75&gt;=$F75),R75,IF(AND($E75&lt;&gt;0,$C75&gt;=$E75),P75,N75))))</f>
        <v>0</v>
      </c>
      <c r="K75" s="93" t="n">
        <f aca="false">IF(AND($H75&lt;&gt;0, $C75&gt;=$H75),W75,IF(AND($G75&lt;&gt;0,$C75&gt;=$G75),U75,IF(AND($F75&lt;&gt;0,$C75&gt;=$F75),S75,IF(AND($E75&lt;&gt;0,$C75&gt;=$E75),Q75,O75))))</f>
        <v>0</v>
      </c>
      <c r="M75" s="7" t="n">
        <f aca="false">Tarif_avec_Préparation_Commande!A75</f>
        <v>0</v>
      </c>
      <c r="N75" s="7" t="n">
        <f aca="false">Tarif_avec_Préparation_Commande!B75</f>
        <v>0</v>
      </c>
      <c r="O75" s="93" t="n">
        <f aca="false">Tarif_avec_Préparation_Commande!C75</f>
        <v>0</v>
      </c>
      <c r="P75" s="7" t="n">
        <f aca="false">Tarif_avec_Préparation_Commande!D75</f>
        <v>0</v>
      </c>
      <c r="Q75" s="93" t="n">
        <f aca="false">Tarif_avec_Préparation_Commande!E75</f>
        <v>0</v>
      </c>
      <c r="R75" s="7" t="n">
        <f aca="false">Tarif_avec_Préparation_Commande!F75</f>
        <v>0</v>
      </c>
      <c r="S75" s="93" t="n">
        <f aca="false">Tarif_avec_Préparation_Commande!G75</f>
        <v>0</v>
      </c>
      <c r="T75" s="7" t="n">
        <f aca="false">Tarif_avec_Préparation_Commande!H75</f>
        <v>0</v>
      </c>
      <c r="U75" s="93" t="n">
        <f aca="false">Tarif_avec_Préparation_Commande!I75</f>
        <v>0</v>
      </c>
    </row>
    <row r="76" customFormat="false" ht="12.8" hidden="false" customHeight="false" outlineLevel="0" collapsed="false">
      <c r="A76" s="88" t="n">
        <f aca="false">N76</f>
        <v>0</v>
      </c>
      <c r="B76" s="7" t="str">
        <f aca="false">"CTR"&amp;N76</f>
        <v>CTR0</v>
      </c>
      <c r="C76" s="7" t="n">
        <f aca="false">SUMIF(Bon_de_Commande!O$24:O$983,A76,Bon_de_Commande!C$24:C$983)</f>
        <v>0</v>
      </c>
      <c r="J76" s="88" t="n">
        <f aca="false">IF(AND($H76&lt;&gt;0, $C76&gt;=$H76),V76,IF(AND($G76&lt;&gt;0,$C76&gt;=$G76),T76,IF(AND($F76&lt;&gt;0,$C76&gt;=$F76),R76,IF(AND($E76&lt;&gt;0,$C76&gt;=$E76),P76,N76))))</f>
        <v>0</v>
      </c>
      <c r="K76" s="93" t="n">
        <f aca="false">IF(AND($H76&lt;&gt;0, $C76&gt;=$H76),W76,IF(AND($G76&lt;&gt;0,$C76&gt;=$G76),U76,IF(AND($F76&lt;&gt;0,$C76&gt;=$F76),S76,IF(AND($E76&lt;&gt;0,$C76&gt;=$E76),Q76,O76))))</f>
        <v>0</v>
      </c>
      <c r="M76" s="7" t="n">
        <f aca="false">Tarif_avec_Préparation_Commande!A76</f>
        <v>0</v>
      </c>
      <c r="N76" s="7" t="n">
        <f aca="false">Tarif_avec_Préparation_Commande!B76</f>
        <v>0</v>
      </c>
      <c r="O76" s="93" t="n">
        <f aca="false">Tarif_avec_Préparation_Commande!C76</f>
        <v>0</v>
      </c>
      <c r="P76" s="7" t="n">
        <f aca="false">Tarif_avec_Préparation_Commande!D76</f>
        <v>0</v>
      </c>
      <c r="Q76" s="93" t="n">
        <f aca="false">Tarif_avec_Préparation_Commande!E76</f>
        <v>0</v>
      </c>
      <c r="R76" s="7" t="n">
        <f aca="false">Tarif_avec_Préparation_Commande!F76</f>
        <v>0</v>
      </c>
      <c r="S76" s="93" t="n">
        <f aca="false">Tarif_avec_Préparation_Commande!G76</f>
        <v>0</v>
      </c>
      <c r="T76" s="7" t="n">
        <f aca="false">Tarif_avec_Préparation_Commande!H76</f>
        <v>0</v>
      </c>
      <c r="U76" s="93" t="n">
        <f aca="false">Tarif_avec_Préparation_Commande!I76</f>
        <v>0</v>
      </c>
    </row>
    <row r="77" customFormat="false" ht="12.8" hidden="false" customHeight="false" outlineLevel="0" collapsed="false">
      <c r="A77" s="88" t="n">
        <f aca="false">N77</f>
        <v>0</v>
      </c>
      <c r="B77" s="7" t="str">
        <f aca="false">"CTR"&amp;N77</f>
        <v>CTR0</v>
      </c>
      <c r="C77" s="7" t="n">
        <f aca="false">SUMIF(Bon_de_Commande!O$24:O$983,A77,Bon_de_Commande!C$24:C$983)</f>
        <v>0</v>
      </c>
      <c r="J77" s="88" t="n">
        <f aca="false">IF(AND($H77&lt;&gt;0, $C77&gt;=$H77),V77,IF(AND($G77&lt;&gt;0,$C77&gt;=$G77),T77,IF(AND($F77&lt;&gt;0,$C77&gt;=$F77),R77,IF(AND($E77&lt;&gt;0,$C77&gt;=$E77),P77,N77))))</f>
        <v>0</v>
      </c>
      <c r="K77" s="93" t="n">
        <f aca="false">IF(AND($H77&lt;&gt;0, $C77&gt;=$H77),W77,IF(AND($G77&lt;&gt;0,$C77&gt;=$G77),U77,IF(AND($F77&lt;&gt;0,$C77&gt;=$F77),S77,IF(AND($E77&lt;&gt;0,$C77&gt;=$E77),Q77,O77))))</f>
        <v>0</v>
      </c>
      <c r="M77" s="7" t="n">
        <f aca="false">Tarif_avec_Préparation_Commande!A77</f>
        <v>0</v>
      </c>
      <c r="N77" s="7" t="n">
        <f aca="false">Tarif_avec_Préparation_Commande!B77</f>
        <v>0</v>
      </c>
      <c r="O77" s="93" t="n">
        <f aca="false">Tarif_avec_Préparation_Commande!C77</f>
        <v>0</v>
      </c>
      <c r="P77" s="7" t="n">
        <f aca="false">Tarif_avec_Préparation_Commande!D77</f>
        <v>0</v>
      </c>
      <c r="Q77" s="93" t="n">
        <f aca="false">Tarif_avec_Préparation_Commande!E77</f>
        <v>0</v>
      </c>
      <c r="R77" s="7" t="n">
        <f aca="false">Tarif_avec_Préparation_Commande!F77</f>
        <v>0</v>
      </c>
      <c r="S77" s="93" t="n">
        <f aca="false">Tarif_avec_Préparation_Commande!G77</f>
        <v>0</v>
      </c>
      <c r="T77" s="7" t="n">
        <f aca="false">Tarif_avec_Préparation_Commande!H77</f>
        <v>0</v>
      </c>
      <c r="U77" s="93" t="n">
        <f aca="false">Tarif_avec_Préparation_Commande!I77</f>
        <v>0</v>
      </c>
    </row>
    <row r="78" customFormat="false" ht="12.8" hidden="false" customHeight="false" outlineLevel="0" collapsed="false">
      <c r="A78" s="88" t="n">
        <f aca="false">N78</f>
        <v>0</v>
      </c>
      <c r="B78" s="7" t="str">
        <f aca="false">"CTR"&amp;N78</f>
        <v>CTR0</v>
      </c>
      <c r="C78" s="7" t="n">
        <f aca="false">SUMIF(Bon_de_Commande!O$24:O$983,A78,Bon_de_Commande!C$24:C$983)</f>
        <v>0</v>
      </c>
      <c r="J78" s="88" t="n">
        <f aca="false">IF(AND($H78&lt;&gt;0, $C78&gt;=$H78),V78,IF(AND($G78&lt;&gt;0,$C78&gt;=$G78),T78,IF(AND($F78&lt;&gt;0,$C78&gt;=$F78),R78,IF(AND($E78&lt;&gt;0,$C78&gt;=$E78),P78,N78))))</f>
        <v>0</v>
      </c>
      <c r="K78" s="93" t="n">
        <f aca="false">IF(AND($H78&lt;&gt;0, $C78&gt;=$H78),W78,IF(AND($G78&lt;&gt;0,$C78&gt;=$G78),U78,IF(AND($F78&lt;&gt;0,$C78&gt;=$F78),S78,IF(AND($E78&lt;&gt;0,$C78&gt;=$E78),Q78,O78))))</f>
        <v>0</v>
      </c>
      <c r="M78" s="7" t="n">
        <f aca="false">Tarif_avec_Préparation_Commande!A78</f>
        <v>0</v>
      </c>
      <c r="N78" s="7" t="n">
        <f aca="false">Tarif_avec_Préparation_Commande!B78</f>
        <v>0</v>
      </c>
      <c r="O78" s="93" t="n">
        <f aca="false">Tarif_avec_Préparation_Commande!C78</f>
        <v>0</v>
      </c>
      <c r="P78" s="7" t="n">
        <f aca="false">Tarif_avec_Préparation_Commande!D78</f>
        <v>0</v>
      </c>
      <c r="Q78" s="93" t="n">
        <f aca="false">Tarif_avec_Préparation_Commande!E78</f>
        <v>0</v>
      </c>
      <c r="R78" s="7" t="n">
        <f aca="false">Tarif_avec_Préparation_Commande!F78</f>
        <v>0</v>
      </c>
      <c r="S78" s="93" t="n">
        <f aca="false">Tarif_avec_Préparation_Commande!G78</f>
        <v>0</v>
      </c>
      <c r="T78" s="7" t="n">
        <f aca="false">Tarif_avec_Préparation_Commande!H78</f>
        <v>0</v>
      </c>
      <c r="U78" s="93" t="n">
        <f aca="false">Tarif_avec_Préparation_Commande!I78</f>
        <v>0</v>
      </c>
    </row>
    <row r="79" customFormat="false" ht="12.8" hidden="false" customHeight="false" outlineLevel="0" collapsed="false">
      <c r="A79" s="88" t="n">
        <f aca="false">N79</f>
        <v>0</v>
      </c>
      <c r="B79" s="7" t="str">
        <f aca="false">"CTR"&amp;N79</f>
        <v>CTR0</v>
      </c>
      <c r="C79" s="7" t="n">
        <f aca="false">SUMIF(Bon_de_Commande!O$24:O$983,A79,Bon_de_Commande!C$24:C$983)</f>
        <v>0</v>
      </c>
      <c r="J79" s="88" t="n">
        <f aca="false">IF(AND($H79&lt;&gt;0, $C79&gt;=$H79),V79,IF(AND($G79&lt;&gt;0,$C79&gt;=$G79),T79,IF(AND($F79&lt;&gt;0,$C79&gt;=$F79),R79,IF(AND($E79&lt;&gt;0,$C79&gt;=$E79),P79,N79))))</f>
        <v>0</v>
      </c>
      <c r="K79" s="93" t="n">
        <f aca="false">IF(AND($H79&lt;&gt;0, $C79&gt;=$H79),W79,IF(AND($G79&lt;&gt;0,$C79&gt;=$G79),U79,IF(AND($F79&lt;&gt;0,$C79&gt;=$F79),S79,IF(AND($E79&lt;&gt;0,$C79&gt;=$E79),Q79,O79))))</f>
        <v>0</v>
      </c>
      <c r="M79" s="7" t="n">
        <f aca="false">Tarif_avec_Préparation_Commande!A79</f>
        <v>0</v>
      </c>
      <c r="N79" s="7" t="n">
        <f aca="false">Tarif_avec_Préparation_Commande!B79</f>
        <v>0</v>
      </c>
      <c r="O79" s="93" t="n">
        <f aca="false">Tarif_avec_Préparation_Commande!C79</f>
        <v>0</v>
      </c>
      <c r="P79" s="7" t="n">
        <f aca="false">Tarif_avec_Préparation_Commande!D79</f>
        <v>0</v>
      </c>
      <c r="Q79" s="93" t="n">
        <f aca="false">Tarif_avec_Préparation_Commande!E79</f>
        <v>0</v>
      </c>
      <c r="R79" s="7" t="n">
        <f aca="false">Tarif_avec_Préparation_Commande!F79</f>
        <v>0</v>
      </c>
      <c r="S79" s="93" t="n">
        <f aca="false">Tarif_avec_Préparation_Commande!G79</f>
        <v>0</v>
      </c>
      <c r="T79" s="7" t="n">
        <f aca="false">Tarif_avec_Préparation_Commande!H79</f>
        <v>0</v>
      </c>
      <c r="U79" s="93" t="n">
        <f aca="false">Tarif_avec_Préparation_Commande!I79</f>
        <v>0</v>
      </c>
    </row>
    <row r="80" customFormat="false" ht="12.8" hidden="false" customHeight="false" outlineLevel="0" collapsed="false">
      <c r="A80" s="88" t="n">
        <f aca="false">N80</f>
        <v>0</v>
      </c>
      <c r="B80" s="7" t="str">
        <f aca="false">"CTR"&amp;N80</f>
        <v>CTR0</v>
      </c>
      <c r="C80" s="7" t="n">
        <f aca="false">SUMIF(Bon_de_Commande!O$24:O$983,A80,Bon_de_Commande!C$24:C$983)</f>
        <v>0</v>
      </c>
      <c r="J80" s="88" t="n">
        <f aca="false">IF(AND($H80&lt;&gt;0, $C80&gt;=$H80),V80,IF(AND($G80&lt;&gt;0,$C80&gt;=$G80),T80,IF(AND($F80&lt;&gt;0,$C80&gt;=$F80),R80,IF(AND($E80&lt;&gt;0,$C80&gt;=$E80),P80,N80))))</f>
        <v>0</v>
      </c>
      <c r="K80" s="93" t="n">
        <f aca="false">IF(AND($H80&lt;&gt;0, $C80&gt;=$H80),W80,IF(AND($G80&lt;&gt;0,$C80&gt;=$G80),U80,IF(AND($F80&lt;&gt;0,$C80&gt;=$F80),S80,IF(AND($E80&lt;&gt;0,$C80&gt;=$E80),Q80,O80))))</f>
        <v>0</v>
      </c>
      <c r="M80" s="7" t="n">
        <f aca="false">Tarif_avec_Préparation_Commande!A80</f>
        <v>0</v>
      </c>
      <c r="N80" s="7" t="n">
        <f aca="false">Tarif_avec_Préparation_Commande!B80</f>
        <v>0</v>
      </c>
      <c r="O80" s="93" t="n">
        <f aca="false">Tarif_avec_Préparation_Commande!C80</f>
        <v>0</v>
      </c>
      <c r="P80" s="7" t="n">
        <f aca="false">Tarif_avec_Préparation_Commande!D80</f>
        <v>0</v>
      </c>
      <c r="Q80" s="93" t="n">
        <f aca="false">Tarif_avec_Préparation_Commande!E80</f>
        <v>0</v>
      </c>
      <c r="R80" s="7" t="n">
        <f aca="false">Tarif_avec_Préparation_Commande!F80</f>
        <v>0</v>
      </c>
      <c r="S80" s="93" t="n">
        <f aca="false">Tarif_avec_Préparation_Commande!G80</f>
        <v>0</v>
      </c>
      <c r="T80" s="7" t="n">
        <f aca="false">Tarif_avec_Préparation_Commande!H80</f>
        <v>0</v>
      </c>
      <c r="U80" s="93" t="n">
        <f aca="false">Tarif_avec_Préparation_Commande!I80</f>
        <v>0</v>
      </c>
    </row>
    <row r="81" customFormat="false" ht="12.8" hidden="false" customHeight="false" outlineLevel="0" collapsed="false">
      <c r="A81" s="88" t="n">
        <f aca="false">N81</f>
        <v>0</v>
      </c>
      <c r="B81" s="7" t="str">
        <f aca="false">"CTR"&amp;N81</f>
        <v>CTR0</v>
      </c>
      <c r="C81" s="7" t="n">
        <f aca="false">SUMIF(Bon_de_Commande!O$24:O$983,A81,Bon_de_Commande!C$24:C$983)</f>
        <v>0</v>
      </c>
      <c r="J81" s="88" t="n">
        <f aca="false">IF(AND($H81&lt;&gt;0, $C81&gt;=$H81),V81,IF(AND($G81&lt;&gt;0,$C81&gt;=$G81),T81,IF(AND($F81&lt;&gt;0,$C81&gt;=$F81),R81,IF(AND($E81&lt;&gt;0,$C81&gt;=$E81),P81,N81))))</f>
        <v>0</v>
      </c>
      <c r="K81" s="93" t="n">
        <f aca="false">IF(AND($H81&lt;&gt;0, $C81&gt;=$H81),W81,IF(AND($G81&lt;&gt;0,$C81&gt;=$G81),U81,IF(AND($F81&lt;&gt;0,$C81&gt;=$F81),S81,IF(AND($E81&lt;&gt;0,$C81&gt;=$E81),Q81,O81))))</f>
        <v>0</v>
      </c>
      <c r="M81" s="7" t="n">
        <f aca="false">Tarif_avec_Préparation_Commande!A81</f>
        <v>0</v>
      </c>
      <c r="N81" s="7" t="n">
        <f aca="false">Tarif_avec_Préparation_Commande!B81</f>
        <v>0</v>
      </c>
      <c r="O81" s="93" t="n">
        <f aca="false">Tarif_avec_Préparation_Commande!C81</f>
        <v>0</v>
      </c>
      <c r="P81" s="7" t="n">
        <f aca="false">Tarif_avec_Préparation_Commande!D81</f>
        <v>0</v>
      </c>
      <c r="Q81" s="93" t="n">
        <f aca="false">Tarif_avec_Préparation_Commande!E81</f>
        <v>0</v>
      </c>
      <c r="R81" s="7" t="n">
        <f aca="false">Tarif_avec_Préparation_Commande!F81</f>
        <v>0</v>
      </c>
      <c r="S81" s="93" t="n">
        <f aca="false">Tarif_avec_Préparation_Commande!G81</f>
        <v>0</v>
      </c>
      <c r="T81" s="7" t="n">
        <f aca="false">Tarif_avec_Préparation_Commande!H81</f>
        <v>0</v>
      </c>
      <c r="U81" s="93" t="n">
        <f aca="false">Tarif_avec_Préparation_Commande!I81</f>
        <v>0</v>
      </c>
    </row>
    <row r="82" customFormat="false" ht="12.8" hidden="false" customHeight="false" outlineLevel="0" collapsed="false">
      <c r="A82" s="88" t="n">
        <f aca="false">N82</f>
        <v>0</v>
      </c>
      <c r="B82" s="7" t="str">
        <f aca="false">"CTR"&amp;N82</f>
        <v>CTR0</v>
      </c>
      <c r="C82" s="7" t="n">
        <f aca="false">SUMIF(Bon_de_Commande!O$24:O$983,A82,Bon_de_Commande!C$24:C$983)</f>
        <v>0</v>
      </c>
      <c r="J82" s="88" t="n">
        <f aca="false">IF(AND($H82&lt;&gt;0, $C82&gt;=$H82),V82,IF(AND($G82&lt;&gt;0,$C82&gt;=$G82),T82,IF(AND($F82&lt;&gt;0,$C82&gt;=$F82),R82,IF(AND($E82&lt;&gt;0,$C82&gt;=$E82),P82,N82))))</f>
        <v>0</v>
      </c>
      <c r="K82" s="93" t="n">
        <f aca="false">IF(AND($H82&lt;&gt;0, $C82&gt;=$H82),W82,IF(AND($G82&lt;&gt;0,$C82&gt;=$G82),U82,IF(AND($F82&lt;&gt;0,$C82&gt;=$F82),S82,IF(AND($E82&lt;&gt;0,$C82&gt;=$E82),Q82,O82))))</f>
        <v>0</v>
      </c>
      <c r="M82" s="7" t="n">
        <f aca="false">Tarif_avec_Préparation_Commande!A82</f>
        <v>0</v>
      </c>
      <c r="N82" s="7" t="n">
        <f aca="false">Tarif_avec_Préparation_Commande!B82</f>
        <v>0</v>
      </c>
      <c r="O82" s="93" t="n">
        <f aca="false">Tarif_avec_Préparation_Commande!C82</f>
        <v>0</v>
      </c>
      <c r="P82" s="7" t="n">
        <f aca="false">Tarif_avec_Préparation_Commande!D82</f>
        <v>0</v>
      </c>
      <c r="Q82" s="93" t="n">
        <f aca="false">Tarif_avec_Préparation_Commande!E82</f>
        <v>0</v>
      </c>
      <c r="R82" s="7" t="n">
        <f aca="false">Tarif_avec_Préparation_Commande!F82</f>
        <v>0</v>
      </c>
      <c r="S82" s="93" t="n">
        <f aca="false">Tarif_avec_Préparation_Commande!G82</f>
        <v>0</v>
      </c>
      <c r="T82" s="7" t="n">
        <f aca="false">Tarif_avec_Préparation_Commande!H82</f>
        <v>0</v>
      </c>
      <c r="U82" s="93" t="n">
        <f aca="false">Tarif_avec_Préparation_Commande!I82</f>
        <v>0</v>
      </c>
    </row>
    <row r="83" customFormat="false" ht="12.8" hidden="false" customHeight="false" outlineLevel="0" collapsed="false">
      <c r="A83" s="88" t="n">
        <f aca="false">N83</f>
        <v>0</v>
      </c>
      <c r="B83" s="7" t="str">
        <f aca="false">"CTR"&amp;N83</f>
        <v>CTR0</v>
      </c>
      <c r="C83" s="7" t="n">
        <f aca="false">SUMIF(Bon_de_Commande!O$24:O$983,A83,Bon_de_Commande!C$24:C$983)</f>
        <v>0</v>
      </c>
      <c r="J83" s="88" t="n">
        <f aca="false">IF(AND($H83&lt;&gt;0, $C83&gt;=$H83),V83,IF(AND($G83&lt;&gt;0,$C83&gt;=$G83),T83,IF(AND($F83&lt;&gt;0,$C83&gt;=$F83),R83,IF(AND($E83&lt;&gt;0,$C83&gt;=$E83),P83,N83))))</f>
        <v>0</v>
      </c>
      <c r="K83" s="93" t="n">
        <f aca="false">IF(AND($H83&lt;&gt;0, $C83&gt;=$H83),W83,IF(AND($G83&lt;&gt;0,$C83&gt;=$G83),U83,IF(AND($F83&lt;&gt;0,$C83&gt;=$F83),S83,IF(AND($E83&lt;&gt;0,$C83&gt;=$E83),Q83,O83))))</f>
        <v>0</v>
      </c>
      <c r="M83" s="7" t="n">
        <f aca="false">Tarif_avec_Préparation_Commande!A83</f>
        <v>0</v>
      </c>
      <c r="N83" s="7" t="n">
        <f aca="false">Tarif_avec_Préparation_Commande!B83</f>
        <v>0</v>
      </c>
      <c r="O83" s="93" t="n">
        <f aca="false">Tarif_avec_Préparation_Commande!C83</f>
        <v>0</v>
      </c>
      <c r="P83" s="7" t="n">
        <f aca="false">Tarif_avec_Préparation_Commande!D83</f>
        <v>0</v>
      </c>
      <c r="Q83" s="93" t="n">
        <f aca="false">Tarif_avec_Préparation_Commande!E83</f>
        <v>0</v>
      </c>
      <c r="R83" s="7" t="n">
        <f aca="false">Tarif_avec_Préparation_Commande!F83</f>
        <v>0</v>
      </c>
      <c r="S83" s="93" t="n">
        <f aca="false">Tarif_avec_Préparation_Commande!G83</f>
        <v>0</v>
      </c>
      <c r="T83" s="7" t="n">
        <f aca="false">Tarif_avec_Préparation_Commande!H83</f>
        <v>0</v>
      </c>
      <c r="U83" s="93" t="n">
        <f aca="false">Tarif_avec_Préparation_Commande!I83</f>
        <v>0</v>
      </c>
    </row>
    <row r="84" customFormat="false" ht="12.8" hidden="false" customHeight="false" outlineLevel="0" collapsed="false">
      <c r="A84" s="88" t="n">
        <f aca="false">N84</f>
        <v>0</v>
      </c>
      <c r="B84" s="7" t="str">
        <f aca="false">"CTR"&amp;N84</f>
        <v>CTR0</v>
      </c>
      <c r="C84" s="7" t="n">
        <f aca="false">SUMIF(Bon_de_Commande!O$24:O$983,A84,Bon_de_Commande!C$24:C$983)</f>
        <v>0</v>
      </c>
      <c r="J84" s="88" t="n">
        <f aca="false">IF(AND($H84&lt;&gt;0, $C84&gt;=$H84),V84,IF(AND($G84&lt;&gt;0,$C84&gt;=$G84),T84,IF(AND($F84&lt;&gt;0,$C84&gt;=$F84),R84,IF(AND($E84&lt;&gt;0,$C84&gt;=$E84),P84,N84))))</f>
        <v>0</v>
      </c>
      <c r="K84" s="93" t="n">
        <f aca="false">IF(AND($H84&lt;&gt;0, $C84&gt;=$H84),W84,IF(AND($G84&lt;&gt;0,$C84&gt;=$G84),U84,IF(AND($F84&lt;&gt;0,$C84&gt;=$F84),S84,IF(AND($E84&lt;&gt;0,$C84&gt;=$E84),Q84,O84))))</f>
        <v>0</v>
      </c>
      <c r="M84" s="7" t="n">
        <f aca="false">Tarif_avec_Préparation_Commande!A84</f>
        <v>0</v>
      </c>
      <c r="N84" s="7" t="n">
        <f aca="false">Tarif_avec_Préparation_Commande!B84</f>
        <v>0</v>
      </c>
      <c r="O84" s="93" t="n">
        <f aca="false">Tarif_avec_Préparation_Commande!C84</f>
        <v>0</v>
      </c>
      <c r="P84" s="7" t="n">
        <f aca="false">Tarif_avec_Préparation_Commande!D84</f>
        <v>0</v>
      </c>
      <c r="Q84" s="93" t="n">
        <f aca="false">Tarif_avec_Préparation_Commande!E84</f>
        <v>0</v>
      </c>
      <c r="R84" s="7" t="n">
        <f aca="false">Tarif_avec_Préparation_Commande!F84</f>
        <v>0</v>
      </c>
      <c r="S84" s="93" t="n">
        <f aca="false">Tarif_avec_Préparation_Commande!G84</f>
        <v>0</v>
      </c>
      <c r="T84" s="7" t="n">
        <f aca="false">Tarif_avec_Préparation_Commande!H84</f>
        <v>0</v>
      </c>
      <c r="U84" s="93" t="n">
        <f aca="false">Tarif_avec_Préparation_Commande!I84</f>
        <v>0</v>
      </c>
    </row>
    <row r="85" customFormat="false" ht="12.8" hidden="false" customHeight="false" outlineLevel="0" collapsed="false">
      <c r="A85" s="88" t="n">
        <f aca="false">N85</f>
        <v>0</v>
      </c>
      <c r="B85" s="7" t="str">
        <f aca="false">"CTR"&amp;N85</f>
        <v>CTR0</v>
      </c>
      <c r="C85" s="7" t="n">
        <f aca="false">SUMIF(Bon_de_Commande!O$24:O$983,A85,Bon_de_Commande!C$24:C$983)</f>
        <v>0</v>
      </c>
      <c r="J85" s="88" t="n">
        <f aca="false">IF(AND($H85&lt;&gt;0, $C85&gt;=$H85),V85,IF(AND($G85&lt;&gt;0,$C85&gt;=$G85),T85,IF(AND($F85&lt;&gt;0,$C85&gt;=$F85),R85,IF(AND($E85&lt;&gt;0,$C85&gt;=$E85),P85,N85))))</f>
        <v>0</v>
      </c>
      <c r="K85" s="93" t="n">
        <f aca="false">IF(AND($H85&lt;&gt;0, $C85&gt;=$H85),W85,IF(AND($G85&lt;&gt;0,$C85&gt;=$G85),U85,IF(AND($F85&lt;&gt;0,$C85&gt;=$F85),S85,IF(AND($E85&lt;&gt;0,$C85&gt;=$E85),Q85,O85))))</f>
        <v>0</v>
      </c>
      <c r="M85" s="7" t="n">
        <f aca="false">Tarif_avec_Préparation_Commande!A85</f>
        <v>0</v>
      </c>
      <c r="N85" s="7" t="n">
        <f aca="false">Tarif_avec_Préparation_Commande!B85</f>
        <v>0</v>
      </c>
      <c r="O85" s="93" t="n">
        <f aca="false">Tarif_avec_Préparation_Commande!C85</f>
        <v>0</v>
      </c>
      <c r="P85" s="7" t="n">
        <f aca="false">Tarif_avec_Préparation_Commande!D85</f>
        <v>0</v>
      </c>
      <c r="Q85" s="93" t="n">
        <f aca="false">Tarif_avec_Préparation_Commande!E85</f>
        <v>0</v>
      </c>
      <c r="R85" s="7" t="n">
        <f aca="false">Tarif_avec_Préparation_Commande!F85</f>
        <v>0</v>
      </c>
      <c r="S85" s="93" t="n">
        <f aca="false">Tarif_avec_Préparation_Commande!G85</f>
        <v>0</v>
      </c>
      <c r="T85" s="7" t="n">
        <f aca="false">Tarif_avec_Préparation_Commande!H85</f>
        <v>0</v>
      </c>
      <c r="U85" s="93" t="n">
        <f aca="false">Tarif_avec_Préparation_Commande!I85</f>
        <v>0</v>
      </c>
    </row>
    <row r="86" customFormat="false" ht="12.8" hidden="false" customHeight="false" outlineLevel="0" collapsed="false">
      <c r="A86" s="88" t="n">
        <f aca="false">N86</f>
        <v>0</v>
      </c>
      <c r="B86" s="7" t="str">
        <f aca="false">"CTR"&amp;N86</f>
        <v>CTR0</v>
      </c>
      <c r="C86" s="7" t="n">
        <f aca="false">SUMIF(Bon_de_Commande!O$24:O$983,A86,Bon_de_Commande!C$24:C$983)</f>
        <v>0</v>
      </c>
      <c r="J86" s="88" t="n">
        <f aca="false">IF(AND($H86&lt;&gt;0, $C86&gt;=$H86),V86,IF(AND($G86&lt;&gt;0,$C86&gt;=$G86),T86,IF(AND($F86&lt;&gt;0,$C86&gt;=$F86),R86,IF(AND($E86&lt;&gt;0,$C86&gt;=$E86),P86,N86))))</f>
        <v>0</v>
      </c>
      <c r="K86" s="93" t="n">
        <f aca="false">IF(AND($H86&lt;&gt;0, $C86&gt;=$H86),W86,IF(AND($G86&lt;&gt;0,$C86&gt;=$G86),U86,IF(AND($F86&lt;&gt;0,$C86&gt;=$F86),S86,IF(AND($E86&lt;&gt;0,$C86&gt;=$E86),Q86,O86))))</f>
        <v>0</v>
      </c>
      <c r="M86" s="7" t="n">
        <f aca="false">Tarif_avec_Préparation_Commande!A86</f>
        <v>0</v>
      </c>
      <c r="N86" s="7" t="n">
        <f aca="false">Tarif_avec_Préparation_Commande!B86</f>
        <v>0</v>
      </c>
      <c r="O86" s="93" t="n">
        <f aca="false">Tarif_avec_Préparation_Commande!C86</f>
        <v>0</v>
      </c>
      <c r="P86" s="7" t="n">
        <f aca="false">Tarif_avec_Préparation_Commande!D86</f>
        <v>0</v>
      </c>
      <c r="Q86" s="93" t="n">
        <f aca="false">Tarif_avec_Préparation_Commande!E86</f>
        <v>0</v>
      </c>
      <c r="R86" s="7" t="n">
        <f aca="false">Tarif_avec_Préparation_Commande!F86</f>
        <v>0</v>
      </c>
      <c r="S86" s="93" t="n">
        <f aca="false">Tarif_avec_Préparation_Commande!G86</f>
        <v>0</v>
      </c>
      <c r="T86" s="7" t="n">
        <f aca="false">Tarif_avec_Préparation_Commande!H86</f>
        <v>0</v>
      </c>
      <c r="U86" s="93" t="n">
        <f aca="false">Tarif_avec_Préparation_Commande!I86</f>
        <v>0</v>
      </c>
    </row>
    <row r="87" customFormat="false" ht="12.8" hidden="false" customHeight="false" outlineLevel="0" collapsed="false">
      <c r="A87" s="88" t="n">
        <f aca="false">N87</f>
        <v>0</v>
      </c>
      <c r="B87" s="7" t="str">
        <f aca="false">"CTR"&amp;N87</f>
        <v>CTR0</v>
      </c>
      <c r="C87" s="7" t="n">
        <f aca="false">SUMIF(Bon_de_Commande!O$24:O$983,A87,Bon_de_Commande!C$24:C$983)</f>
        <v>0</v>
      </c>
      <c r="J87" s="88" t="n">
        <f aca="false">IF(AND($H87&lt;&gt;0, $C87&gt;=$H87),V87,IF(AND($G87&lt;&gt;0,$C87&gt;=$G87),T87,IF(AND($F87&lt;&gt;0,$C87&gt;=$F87),R87,IF(AND($E87&lt;&gt;0,$C87&gt;=$E87),P87,N87))))</f>
        <v>0</v>
      </c>
      <c r="K87" s="93" t="n">
        <f aca="false">IF(AND($H87&lt;&gt;0, $C87&gt;=$H87),W87,IF(AND($G87&lt;&gt;0,$C87&gt;=$G87),U87,IF(AND($F87&lt;&gt;0,$C87&gt;=$F87),S87,IF(AND($E87&lt;&gt;0,$C87&gt;=$E87),Q87,O87))))</f>
        <v>0</v>
      </c>
      <c r="M87" s="7" t="n">
        <f aca="false">Tarif_avec_Préparation_Commande!A87</f>
        <v>0</v>
      </c>
      <c r="N87" s="7" t="n">
        <f aca="false">Tarif_avec_Préparation_Commande!B87</f>
        <v>0</v>
      </c>
      <c r="O87" s="93" t="n">
        <f aca="false">Tarif_avec_Préparation_Commande!C87</f>
        <v>0</v>
      </c>
      <c r="P87" s="7" t="n">
        <f aca="false">Tarif_avec_Préparation_Commande!D87</f>
        <v>0</v>
      </c>
      <c r="Q87" s="93" t="n">
        <f aca="false">Tarif_avec_Préparation_Commande!E87</f>
        <v>0</v>
      </c>
      <c r="R87" s="7" t="n">
        <f aca="false">Tarif_avec_Préparation_Commande!F87</f>
        <v>0</v>
      </c>
      <c r="S87" s="93" t="n">
        <f aca="false">Tarif_avec_Préparation_Commande!G87</f>
        <v>0</v>
      </c>
      <c r="T87" s="7" t="n">
        <f aca="false">Tarif_avec_Préparation_Commande!H87</f>
        <v>0</v>
      </c>
      <c r="U87" s="93" t="n">
        <f aca="false">Tarif_avec_Préparation_Commande!I87</f>
        <v>0</v>
      </c>
    </row>
    <row r="88" customFormat="false" ht="12.8" hidden="false" customHeight="false" outlineLevel="0" collapsed="false">
      <c r="A88" s="88" t="n">
        <f aca="false">N88</f>
        <v>0</v>
      </c>
      <c r="B88" s="7" t="str">
        <f aca="false">"CTR"&amp;N88</f>
        <v>CTR0</v>
      </c>
      <c r="C88" s="7" t="n">
        <f aca="false">SUMIF(Bon_de_Commande!O$24:O$983,A88,Bon_de_Commande!C$24:C$983)</f>
        <v>0</v>
      </c>
      <c r="J88" s="88" t="n">
        <f aca="false">IF(AND($H88&lt;&gt;0, $C88&gt;=$H88),V88,IF(AND($G88&lt;&gt;0,$C88&gt;=$G88),T88,IF(AND($F88&lt;&gt;0,$C88&gt;=$F88),R88,IF(AND($E88&lt;&gt;0,$C88&gt;=$E88),P88,N88))))</f>
        <v>0</v>
      </c>
      <c r="K88" s="93" t="n">
        <f aca="false">IF(AND($H88&lt;&gt;0, $C88&gt;=$H88),W88,IF(AND($G88&lt;&gt;0,$C88&gt;=$G88),U88,IF(AND($F88&lt;&gt;0,$C88&gt;=$F88),S88,IF(AND($E88&lt;&gt;0,$C88&gt;=$E88),Q88,O88))))</f>
        <v>0</v>
      </c>
      <c r="M88" s="7" t="n">
        <f aca="false">Tarif_avec_Préparation_Commande!A88</f>
        <v>0</v>
      </c>
      <c r="N88" s="7" t="n">
        <f aca="false">Tarif_avec_Préparation_Commande!B88</f>
        <v>0</v>
      </c>
      <c r="O88" s="93" t="n">
        <f aca="false">Tarif_avec_Préparation_Commande!C88</f>
        <v>0</v>
      </c>
      <c r="P88" s="7" t="n">
        <f aca="false">Tarif_avec_Préparation_Commande!D88</f>
        <v>0</v>
      </c>
      <c r="Q88" s="93" t="n">
        <f aca="false">Tarif_avec_Préparation_Commande!E88</f>
        <v>0</v>
      </c>
      <c r="R88" s="7" t="n">
        <f aca="false">Tarif_avec_Préparation_Commande!F88</f>
        <v>0</v>
      </c>
      <c r="S88" s="93" t="n">
        <f aca="false">Tarif_avec_Préparation_Commande!G88</f>
        <v>0</v>
      </c>
      <c r="T88" s="7" t="n">
        <f aca="false">Tarif_avec_Préparation_Commande!H88</f>
        <v>0</v>
      </c>
      <c r="U88" s="93" t="n">
        <f aca="false">Tarif_avec_Préparation_Commande!I88</f>
        <v>0</v>
      </c>
    </row>
    <row r="89" customFormat="false" ht="12.8" hidden="false" customHeight="false" outlineLevel="0" collapsed="false">
      <c r="A89" s="88" t="n">
        <f aca="false">N89</f>
        <v>0</v>
      </c>
      <c r="B89" s="7" t="str">
        <f aca="false">"CTR"&amp;N89</f>
        <v>CTR0</v>
      </c>
      <c r="C89" s="7" t="n">
        <f aca="false">SUMIF(Bon_de_Commande!O$24:O$983,A89,Bon_de_Commande!C$24:C$983)</f>
        <v>0</v>
      </c>
      <c r="J89" s="88" t="n">
        <f aca="false">IF(AND($H89&lt;&gt;0, $C89&gt;=$H89),V89,IF(AND($G89&lt;&gt;0,$C89&gt;=$G89),T89,IF(AND($F89&lt;&gt;0,$C89&gt;=$F89),R89,IF(AND($E89&lt;&gt;0,$C89&gt;=$E89),P89,N89))))</f>
        <v>0</v>
      </c>
      <c r="K89" s="93" t="n">
        <f aca="false">IF(AND($H89&lt;&gt;0, $C89&gt;=$H89),W89,IF(AND($G89&lt;&gt;0,$C89&gt;=$G89),U89,IF(AND($F89&lt;&gt;0,$C89&gt;=$F89),S89,IF(AND($E89&lt;&gt;0,$C89&gt;=$E89),Q89,O89))))</f>
        <v>0</v>
      </c>
      <c r="M89" s="7" t="n">
        <f aca="false">Tarif_avec_Préparation_Commande!A89</f>
        <v>0</v>
      </c>
      <c r="N89" s="7" t="n">
        <f aca="false">Tarif_avec_Préparation_Commande!B89</f>
        <v>0</v>
      </c>
      <c r="O89" s="93" t="n">
        <f aca="false">Tarif_avec_Préparation_Commande!C89</f>
        <v>0</v>
      </c>
      <c r="P89" s="7" t="n">
        <f aca="false">Tarif_avec_Préparation_Commande!D89</f>
        <v>0</v>
      </c>
      <c r="Q89" s="93" t="n">
        <f aca="false">Tarif_avec_Préparation_Commande!E89</f>
        <v>0</v>
      </c>
      <c r="R89" s="7" t="n">
        <f aca="false">Tarif_avec_Préparation_Commande!F89</f>
        <v>0</v>
      </c>
      <c r="S89" s="93" t="n">
        <f aca="false">Tarif_avec_Préparation_Commande!G89</f>
        <v>0</v>
      </c>
      <c r="T89" s="7" t="n">
        <f aca="false">Tarif_avec_Préparation_Commande!H89</f>
        <v>0</v>
      </c>
      <c r="U89" s="93" t="n">
        <f aca="false">Tarif_avec_Préparation_Commande!I89</f>
        <v>0</v>
      </c>
    </row>
    <row r="90" customFormat="false" ht="12.8" hidden="false" customHeight="false" outlineLevel="0" collapsed="false">
      <c r="A90" s="88" t="n">
        <f aca="false">N90</f>
        <v>0</v>
      </c>
      <c r="B90" s="7" t="str">
        <f aca="false">"CTR"&amp;N90</f>
        <v>CTR0</v>
      </c>
      <c r="C90" s="7" t="n">
        <f aca="false">SUMIF(Bon_de_Commande!O$24:O$983,A90,Bon_de_Commande!C$24:C$983)</f>
        <v>0</v>
      </c>
      <c r="J90" s="88" t="n">
        <f aca="false">IF(AND($H90&lt;&gt;0, $C90&gt;=$H90),V90,IF(AND($G90&lt;&gt;0,$C90&gt;=$G90),T90,IF(AND($F90&lt;&gt;0,$C90&gt;=$F90),R90,IF(AND($E90&lt;&gt;0,$C90&gt;=$E90),P90,N90))))</f>
        <v>0</v>
      </c>
      <c r="K90" s="93" t="n">
        <f aca="false">IF(AND($H90&lt;&gt;0, $C90&gt;=$H90),W90,IF(AND($G90&lt;&gt;0,$C90&gt;=$G90),U90,IF(AND($F90&lt;&gt;0,$C90&gt;=$F90),S90,IF(AND($E90&lt;&gt;0,$C90&gt;=$E90),Q90,O90))))</f>
        <v>0</v>
      </c>
      <c r="M90" s="7" t="n">
        <f aca="false">Tarif_avec_Préparation_Commande!A90</f>
        <v>0</v>
      </c>
      <c r="N90" s="7" t="n">
        <f aca="false">Tarif_avec_Préparation_Commande!B90</f>
        <v>0</v>
      </c>
      <c r="O90" s="93" t="n">
        <f aca="false">Tarif_avec_Préparation_Commande!C90</f>
        <v>0</v>
      </c>
      <c r="P90" s="7" t="n">
        <f aca="false">Tarif_avec_Préparation_Commande!D90</f>
        <v>0</v>
      </c>
      <c r="Q90" s="93" t="n">
        <f aca="false">Tarif_avec_Préparation_Commande!E90</f>
        <v>0</v>
      </c>
      <c r="R90" s="7" t="n">
        <f aca="false">Tarif_avec_Préparation_Commande!F90</f>
        <v>0</v>
      </c>
      <c r="S90" s="93" t="n">
        <f aca="false">Tarif_avec_Préparation_Commande!G90</f>
        <v>0</v>
      </c>
      <c r="T90" s="7" t="n">
        <f aca="false">Tarif_avec_Préparation_Commande!H90</f>
        <v>0</v>
      </c>
      <c r="U90" s="93" t="n">
        <f aca="false">Tarif_avec_Préparation_Commande!I90</f>
        <v>0</v>
      </c>
    </row>
    <row r="91" customFormat="false" ht="12.8" hidden="false" customHeight="false" outlineLevel="0" collapsed="false">
      <c r="A91" s="88" t="n">
        <f aca="false">N91</f>
        <v>0</v>
      </c>
      <c r="B91" s="7" t="str">
        <f aca="false">"CTR"&amp;N91</f>
        <v>CTR0</v>
      </c>
      <c r="C91" s="7" t="n">
        <f aca="false">SUMIF(Bon_de_Commande!O$24:O$983,A91,Bon_de_Commande!C$24:C$983)</f>
        <v>0</v>
      </c>
      <c r="J91" s="88" t="n">
        <f aca="false">IF(AND($H91&lt;&gt;0, $C91&gt;=$H91),V91,IF(AND($G91&lt;&gt;0,$C91&gt;=$G91),T91,IF(AND($F91&lt;&gt;0,$C91&gt;=$F91),R91,IF(AND($E91&lt;&gt;0,$C91&gt;=$E91),P91,N91))))</f>
        <v>0</v>
      </c>
      <c r="K91" s="93" t="n">
        <f aca="false">IF(AND($H91&lt;&gt;0, $C91&gt;=$H91),W91,IF(AND($G91&lt;&gt;0,$C91&gt;=$G91),U91,IF(AND($F91&lt;&gt;0,$C91&gt;=$F91),S91,IF(AND($E91&lt;&gt;0,$C91&gt;=$E91),Q91,O91))))</f>
        <v>0</v>
      </c>
      <c r="M91" s="7" t="n">
        <f aca="false">Tarif_avec_Préparation_Commande!A91</f>
        <v>0</v>
      </c>
      <c r="N91" s="7" t="n">
        <f aca="false">Tarif_avec_Préparation_Commande!B91</f>
        <v>0</v>
      </c>
      <c r="O91" s="93" t="n">
        <f aca="false">Tarif_avec_Préparation_Commande!C91</f>
        <v>0</v>
      </c>
      <c r="P91" s="7" t="n">
        <f aca="false">Tarif_avec_Préparation_Commande!D91</f>
        <v>0</v>
      </c>
      <c r="Q91" s="93" t="n">
        <f aca="false">Tarif_avec_Préparation_Commande!E91</f>
        <v>0</v>
      </c>
      <c r="R91" s="7" t="n">
        <f aca="false">Tarif_avec_Préparation_Commande!F91</f>
        <v>0</v>
      </c>
      <c r="S91" s="93" t="n">
        <f aca="false">Tarif_avec_Préparation_Commande!G91</f>
        <v>0</v>
      </c>
      <c r="T91" s="7" t="n">
        <f aca="false">Tarif_avec_Préparation_Commande!H91</f>
        <v>0</v>
      </c>
      <c r="U91" s="93" t="n">
        <f aca="false">Tarif_avec_Préparation_Commande!I91</f>
        <v>0</v>
      </c>
    </row>
    <row r="92" customFormat="false" ht="12.8" hidden="false" customHeight="false" outlineLevel="0" collapsed="false">
      <c r="A92" s="88" t="n">
        <f aca="false">N92</f>
        <v>0</v>
      </c>
      <c r="B92" s="7" t="str">
        <f aca="false">"CTR"&amp;N92</f>
        <v>CTR0</v>
      </c>
      <c r="C92" s="7" t="n">
        <f aca="false">SUMIF(Bon_de_Commande!O$24:O$983,A92,Bon_de_Commande!C$24:C$983)</f>
        <v>0</v>
      </c>
      <c r="J92" s="88" t="n">
        <f aca="false">IF(AND($H92&lt;&gt;0, $C92&gt;=$H92),V92,IF(AND($G92&lt;&gt;0,$C92&gt;=$G92),T92,IF(AND($F92&lt;&gt;0,$C92&gt;=$F92),R92,IF(AND($E92&lt;&gt;0,$C92&gt;=$E92),P92,N92))))</f>
        <v>0</v>
      </c>
      <c r="K92" s="93" t="n">
        <f aca="false">IF(AND($H92&lt;&gt;0, $C92&gt;=$H92),W92,IF(AND($G92&lt;&gt;0,$C92&gt;=$G92),U92,IF(AND($F92&lt;&gt;0,$C92&gt;=$F92),S92,IF(AND($E92&lt;&gt;0,$C92&gt;=$E92),Q92,O92))))</f>
        <v>0</v>
      </c>
      <c r="M92" s="7" t="n">
        <f aca="false">Tarif_avec_Préparation_Commande!A92</f>
        <v>0</v>
      </c>
      <c r="N92" s="7" t="n">
        <f aca="false">Tarif_avec_Préparation_Commande!B92</f>
        <v>0</v>
      </c>
      <c r="O92" s="93" t="n">
        <f aca="false">Tarif_avec_Préparation_Commande!C92</f>
        <v>0</v>
      </c>
      <c r="P92" s="7" t="n">
        <f aca="false">Tarif_avec_Préparation_Commande!D92</f>
        <v>0</v>
      </c>
      <c r="Q92" s="93" t="n">
        <f aca="false">Tarif_avec_Préparation_Commande!E92</f>
        <v>0</v>
      </c>
      <c r="R92" s="7" t="n">
        <f aca="false">Tarif_avec_Préparation_Commande!F92</f>
        <v>0</v>
      </c>
      <c r="S92" s="93" t="n">
        <f aca="false">Tarif_avec_Préparation_Commande!G92</f>
        <v>0</v>
      </c>
      <c r="T92" s="7" t="n">
        <f aca="false">Tarif_avec_Préparation_Commande!H92</f>
        <v>0</v>
      </c>
      <c r="U92" s="93" t="n">
        <f aca="false">Tarif_avec_Préparation_Commande!I92</f>
        <v>0</v>
      </c>
    </row>
    <row r="93" customFormat="false" ht="12.8" hidden="false" customHeight="false" outlineLevel="0" collapsed="false">
      <c r="A93" s="88" t="n">
        <f aca="false">N93</f>
        <v>0</v>
      </c>
      <c r="B93" s="7" t="str">
        <f aca="false">"CTR"&amp;N93</f>
        <v>CTR0</v>
      </c>
      <c r="C93" s="7" t="n">
        <f aca="false">SUMIF(Bon_de_Commande!O$24:O$983,A93,Bon_de_Commande!C$24:C$983)</f>
        <v>0</v>
      </c>
      <c r="J93" s="88" t="n">
        <f aca="false">IF(AND($H93&lt;&gt;0, $C93&gt;=$H93),V93,IF(AND($G93&lt;&gt;0,$C93&gt;=$G93),T93,IF(AND($F93&lt;&gt;0,$C93&gt;=$F93),R93,IF(AND($E93&lt;&gt;0,$C93&gt;=$E93),P93,N93))))</f>
        <v>0</v>
      </c>
      <c r="K93" s="93" t="n">
        <f aca="false">IF(AND($H93&lt;&gt;0, $C93&gt;=$H93),W93,IF(AND($G93&lt;&gt;0,$C93&gt;=$G93),U93,IF(AND($F93&lt;&gt;0,$C93&gt;=$F93),S93,IF(AND($E93&lt;&gt;0,$C93&gt;=$E93),Q93,O93))))</f>
        <v>0</v>
      </c>
      <c r="M93" s="7" t="n">
        <f aca="false">Tarif_avec_Préparation_Commande!A93</f>
        <v>0</v>
      </c>
      <c r="N93" s="7" t="n">
        <f aca="false">Tarif_avec_Préparation_Commande!B93</f>
        <v>0</v>
      </c>
      <c r="O93" s="93" t="n">
        <f aca="false">Tarif_avec_Préparation_Commande!C93</f>
        <v>0</v>
      </c>
      <c r="P93" s="7" t="n">
        <f aca="false">Tarif_avec_Préparation_Commande!D93</f>
        <v>0</v>
      </c>
      <c r="Q93" s="93" t="n">
        <f aca="false">Tarif_avec_Préparation_Commande!E93</f>
        <v>0</v>
      </c>
      <c r="R93" s="7" t="n">
        <f aca="false">Tarif_avec_Préparation_Commande!F93</f>
        <v>0</v>
      </c>
      <c r="S93" s="93" t="n">
        <f aca="false">Tarif_avec_Préparation_Commande!G93</f>
        <v>0</v>
      </c>
      <c r="T93" s="7" t="n">
        <f aca="false">Tarif_avec_Préparation_Commande!H93</f>
        <v>0</v>
      </c>
      <c r="U93" s="93" t="n">
        <f aca="false">Tarif_avec_Préparation_Commande!I93</f>
        <v>0</v>
      </c>
    </row>
    <row r="94" customFormat="false" ht="12.8" hidden="false" customHeight="false" outlineLevel="0" collapsed="false">
      <c r="A94" s="88" t="n">
        <f aca="false">N94</f>
        <v>0</v>
      </c>
      <c r="B94" s="7" t="str">
        <f aca="false">"CTR"&amp;N94</f>
        <v>CTR0</v>
      </c>
      <c r="C94" s="7" t="n">
        <f aca="false">SUMIF(Bon_de_Commande!O$24:O$983,A94,Bon_de_Commande!C$24:C$983)</f>
        <v>0</v>
      </c>
      <c r="J94" s="88" t="n">
        <f aca="false">IF(AND($H94&lt;&gt;0, $C94&gt;=$H94),V94,IF(AND($G94&lt;&gt;0,$C94&gt;=$G94),T94,IF(AND($F94&lt;&gt;0,$C94&gt;=$F94),R94,IF(AND($E94&lt;&gt;0,$C94&gt;=$E94),P94,N94))))</f>
        <v>0</v>
      </c>
      <c r="K94" s="93" t="n">
        <f aca="false">IF(AND($H94&lt;&gt;0, $C94&gt;=$H94),W94,IF(AND($G94&lt;&gt;0,$C94&gt;=$G94),U94,IF(AND($F94&lt;&gt;0,$C94&gt;=$F94),S94,IF(AND($E94&lt;&gt;0,$C94&gt;=$E94),Q94,O94))))</f>
        <v>0</v>
      </c>
      <c r="M94" s="7" t="n">
        <f aca="false">Tarif_avec_Préparation_Commande!A94</f>
        <v>0</v>
      </c>
      <c r="N94" s="7" t="n">
        <f aca="false">Tarif_avec_Préparation_Commande!B94</f>
        <v>0</v>
      </c>
      <c r="O94" s="93" t="n">
        <f aca="false">Tarif_avec_Préparation_Commande!C94</f>
        <v>0</v>
      </c>
      <c r="P94" s="7" t="n">
        <f aca="false">Tarif_avec_Préparation_Commande!D94</f>
        <v>0</v>
      </c>
      <c r="Q94" s="93" t="n">
        <f aca="false">Tarif_avec_Préparation_Commande!E94</f>
        <v>0</v>
      </c>
      <c r="R94" s="7" t="n">
        <f aca="false">Tarif_avec_Préparation_Commande!F94</f>
        <v>0</v>
      </c>
      <c r="S94" s="93" t="n">
        <f aca="false">Tarif_avec_Préparation_Commande!G94</f>
        <v>0</v>
      </c>
      <c r="T94" s="7" t="n">
        <f aca="false">Tarif_avec_Préparation_Commande!H94</f>
        <v>0</v>
      </c>
      <c r="U94" s="93" t="n">
        <f aca="false">Tarif_avec_Préparation_Commande!I94</f>
        <v>0</v>
      </c>
    </row>
    <row r="95" customFormat="false" ht="12.8" hidden="false" customHeight="false" outlineLevel="0" collapsed="false">
      <c r="A95" s="88" t="n">
        <f aca="false">N95</f>
        <v>0</v>
      </c>
      <c r="B95" s="7" t="str">
        <f aca="false">"CTR"&amp;N95</f>
        <v>CTR0</v>
      </c>
      <c r="C95" s="7" t="n">
        <f aca="false">SUMIF(Bon_de_Commande!O$24:O$983,A95,Bon_de_Commande!C$24:C$983)</f>
        <v>0</v>
      </c>
      <c r="J95" s="88" t="n">
        <f aca="false">IF(AND($H95&lt;&gt;0, $C95&gt;=$H95),V95,IF(AND($G95&lt;&gt;0,$C95&gt;=$G95),T95,IF(AND($F95&lt;&gt;0,$C95&gt;=$F95),R95,IF(AND($E95&lt;&gt;0,$C95&gt;=$E95),P95,N95))))</f>
        <v>0</v>
      </c>
      <c r="K95" s="93" t="n">
        <f aca="false">IF(AND($H95&lt;&gt;0, $C95&gt;=$H95),W95,IF(AND($G95&lt;&gt;0,$C95&gt;=$G95),U95,IF(AND($F95&lt;&gt;0,$C95&gt;=$F95),S95,IF(AND($E95&lt;&gt;0,$C95&gt;=$E95),Q95,O95))))</f>
        <v>0</v>
      </c>
      <c r="M95" s="7" t="n">
        <f aca="false">Tarif_avec_Préparation_Commande!A95</f>
        <v>0</v>
      </c>
      <c r="N95" s="7" t="n">
        <f aca="false">Tarif_avec_Préparation_Commande!B95</f>
        <v>0</v>
      </c>
      <c r="O95" s="93" t="n">
        <f aca="false">Tarif_avec_Préparation_Commande!C95</f>
        <v>0</v>
      </c>
      <c r="P95" s="7" t="n">
        <f aca="false">Tarif_avec_Préparation_Commande!D95</f>
        <v>0</v>
      </c>
      <c r="Q95" s="93" t="n">
        <f aca="false">Tarif_avec_Préparation_Commande!E95</f>
        <v>0</v>
      </c>
      <c r="R95" s="7" t="n">
        <f aca="false">Tarif_avec_Préparation_Commande!F95</f>
        <v>0</v>
      </c>
      <c r="S95" s="93" t="n">
        <f aca="false">Tarif_avec_Préparation_Commande!G95</f>
        <v>0</v>
      </c>
      <c r="T95" s="7" t="n">
        <f aca="false">Tarif_avec_Préparation_Commande!H95</f>
        <v>0</v>
      </c>
      <c r="U95" s="93" t="n">
        <f aca="false">Tarif_avec_Préparation_Commande!I95</f>
        <v>0</v>
      </c>
    </row>
    <row r="96" customFormat="false" ht="12.8" hidden="false" customHeight="false" outlineLevel="0" collapsed="false">
      <c r="A96" s="88" t="n">
        <f aca="false">N96</f>
        <v>0</v>
      </c>
      <c r="B96" s="7" t="str">
        <f aca="false">"CTR"&amp;N96</f>
        <v>CTR0</v>
      </c>
      <c r="C96" s="7" t="n">
        <f aca="false">SUMIF(Bon_de_Commande!O$24:O$983,A96,Bon_de_Commande!C$24:C$983)</f>
        <v>0</v>
      </c>
      <c r="J96" s="88" t="n">
        <f aca="false">IF(AND($H96&lt;&gt;0, $C96&gt;=$H96),V96,IF(AND($G96&lt;&gt;0,$C96&gt;=$G96),T96,IF(AND($F96&lt;&gt;0,$C96&gt;=$F96),R96,IF(AND($E96&lt;&gt;0,$C96&gt;=$E96),P96,N96))))</f>
        <v>0</v>
      </c>
      <c r="K96" s="93" t="n">
        <f aca="false">IF(AND($H96&lt;&gt;0, $C96&gt;=$H96),W96,IF(AND($G96&lt;&gt;0,$C96&gt;=$G96),U96,IF(AND($F96&lt;&gt;0,$C96&gt;=$F96),S96,IF(AND($E96&lt;&gt;0,$C96&gt;=$E96),Q96,O96))))</f>
        <v>0</v>
      </c>
      <c r="M96" s="7" t="n">
        <f aca="false">Tarif_avec_Préparation_Commande!A96</f>
        <v>0</v>
      </c>
      <c r="N96" s="7" t="n">
        <f aca="false">Tarif_avec_Préparation_Commande!B96</f>
        <v>0</v>
      </c>
      <c r="O96" s="93" t="n">
        <f aca="false">Tarif_avec_Préparation_Commande!C96</f>
        <v>0</v>
      </c>
      <c r="P96" s="7" t="n">
        <f aca="false">Tarif_avec_Préparation_Commande!D96</f>
        <v>0</v>
      </c>
      <c r="Q96" s="93" t="n">
        <f aca="false">Tarif_avec_Préparation_Commande!E96</f>
        <v>0</v>
      </c>
      <c r="R96" s="7" t="n">
        <f aca="false">Tarif_avec_Préparation_Commande!F96</f>
        <v>0</v>
      </c>
      <c r="S96" s="93" t="n">
        <f aca="false">Tarif_avec_Préparation_Commande!G96</f>
        <v>0</v>
      </c>
      <c r="T96" s="7" t="n">
        <f aca="false">Tarif_avec_Préparation_Commande!H96</f>
        <v>0</v>
      </c>
      <c r="U96" s="93" t="n">
        <f aca="false">Tarif_avec_Préparation_Commande!I96</f>
        <v>0</v>
      </c>
    </row>
    <row r="97" customFormat="false" ht="12.8" hidden="false" customHeight="false" outlineLevel="0" collapsed="false">
      <c r="A97" s="88" t="n">
        <f aca="false">N97</f>
        <v>0</v>
      </c>
      <c r="B97" s="7" t="str">
        <f aca="false">"CTR"&amp;N97</f>
        <v>CTR0</v>
      </c>
      <c r="C97" s="7" t="n">
        <f aca="false">SUMIF(Bon_de_Commande!O$24:O$983,A97,Bon_de_Commande!C$24:C$983)</f>
        <v>0</v>
      </c>
      <c r="J97" s="88" t="n">
        <f aca="false">IF(AND($H97&lt;&gt;0, $C97&gt;=$H97),V97,IF(AND($G97&lt;&gt;0,$C97&gt;=$G97),T97,IF(AND($F97&lt;&gt;0,$C97&gt;=$F97),R97,IF(AND($E97&lt;&gt;0,$C97&gt;=$E97),P97,N97))))</f>
        <v>0</v>
      </c>
      <c r="K97" s="93" t="n">
        <f aca="false">IF(AND($H97&lt;&gt;0, $C97&gt;=$H97),W97,IF(AND($G97&lt;&gt;0,$C97&gt;=$G97),U97,IF(AND($F97&lt;&gt;0,$C97&gt;=$F97),S97,IF(AND($E97&lt;&gt;0,$C97&gt;=$E97),Q97,O97))))</f>
        <v>0</v>
      </c>
      <c r="M97" s="7" t="n">
        <f aca="false">Tarif_avec_Préparation_Commande!A97</f>
        <v>0</v>
      </c>
      <c r="N97" s="7" t="n">
        <f aca="false">Tarif_avec_Préparation_Commande!B97</f>
        <v>0</v>
      </c>
      <c r="O97" s="93" t="n">
        <f aca="false">Tarif_avec_Préparation_Commande!C97</f>
        <v>0</v>
      </c>
      <c r="P97" s="7" t="n">
        <f aca="false">Tarif_avec_Préparation_Commande!D97</f>
        <v>0</v>
      </c>
      <c r="Q97" s="93" t="n">
        <f aca="false">Tarif_avec_Préparation_Commande!E97</f>
        <v>0</v>
      </c>
      <c r="R97" s="7" t="n">
        <f aca="false">Tarif_avec_Préparation_Commande!F97</f>
        <v>0</v>
      </c>
      <c r="S97" s="93" t="n">
        <f aca="false">Tarif_avec_Préparation_Commande!G97</f>
        <v>0</v>
      </c>
      <c r="T97" s="7" t="n">
        <f aca="false">Tarif_avec_Préparation_Commande!H97</f>
        <v>0</v>
      </c>
      <c r="U97" s="93" t="n">
        <f aca="false">Tarif_avec_Préparation_Commande!I97</f>
        <v>0</v>
      </c>
    </row>
    <row r="98" customFormat="false" ht="12.8" hidden="false" customHeight="false" outlineLevel="0" collapsed="false">
      <c r="A98" s="88" t="n">
        <f aca="false">N98</f>
        <v>0</v>
      </c>
      <c r="B98" s="7" t="str">
        <f aca="false">"CTR"&amp;N98</f>
        <v>CTR0</v>
      </c>
      <c r="C98" s="7" t="n">
        <f aca="false">SUMIF(Bon_de_Commande!O$24:O$983,A98,Bon_de_Commande!C$24:C$983)</f>
        <v>0</v>
      </c>
      <c r="J98" s="88" t="n">
        <f aca="false">IF(AND($H98&lt;&gt;0, $C98&gt;=$H98),V98,IF(AND($G98&lt;&gt;0,$C98&gt;=$G98),T98,IF(AND($F98&lt;&gt;0,$C98&gt;=$F98),R98,IF(AND($E98&lt;&gt;0,$C98&gt;=$E98),P98,N98))))</f>
        <v>0</v>
      </c>
      <c r="K98" s="93" t="n">
        <f aca="false">IF(AND($H98&lt;&gt;0, $C98&gt;=$H98),W98,IF(AND($G98&lt;&gt;0,$C98&gt;=$G98),U98,IF(AND($F98&lt;&gt;0,$C98&gt;=$F98),S98,IF(AND($E98&lt;&gt;0,$C98&gt;=$E98),Q98,O98))))</f>
        <v>0</v>
      </c>
      <c r="M98" s="7" t="n">
        <f aca="false">Tarif_avec_Préparation_Commande!A98</f>
        <v>0</v>
      </c>
      <c r="N98" s="7" t="n">
        <f aca="false">Tarif_avec_Préparation_Commande!B98</f>
        <v>0</v>
      </c>
      <c r="O98" s="93" t="n">
        <f aca="false">Tarif_avec_Préparation_Commande!C98</f>
        <v>0</v>
      </c>
      <c r="P98" s="7" t="n">
        <f aca="false">Tarif_avec_Préparation_Commande!D98</f>
        <v>0</v>
      </c>
      <c r="Q98" s="93" t="n">
        <f aca="false">Tarif_avec_Préparation_Commande!E98</f>
        <v>0</v>
      </c>
      <c r="R98" s="7" t="n">
        <f aca="false">Tarif_avec_Préparation_Commande!F98</f>
        <v>0</v>
      </c>
      <c r="S98" s="93" t="n">
        <f aca="false">Tarif_avec_Préparation_Commande!G98</f>
        <v>0</v>
      </c>
      <c r="T98" s="7" t="n">
        <f aca="false">Tarif_avec_Préparation_Commande!H98</f>
        <v>0</v>
      </c>
      <c r="U98" s="93" t="n">
        <f aca="false">Tarif_avec_Préparation_Commande!I98</f>
        <v>0</v>
      </c>
    </row>
    <row r="99" customFormat="false" ht="12.8" hidden="false" customHeight="false" outlineLevel="0" collapsed="false">
      <c r="A99" s="88" t="n">
        <f aca="false">N99</f>
        <v>0</v>
      </c>
      <c r="B99" s="7" t="str">
        <f aca="false">"CTR"&amp;N99</f>
        <v>CTR0</v>
      </c>
      <c r="C99" s="7" t="n">
        <f aca="false">SUMIF(Bon_de_Commande!O$24:O$983,A99,Bon_de_Commande!C$24:C$983)</f>
        <v>0</v>
      </c>
      <c r="J99" s="88" t="n">
        <f aca="false">IF(AND($H99&lt;&gt;0, $C99&gt;=$H99),V99,IF(AND($G99&lt;&gt;0,$C99&gt;=$G99),T99,IF(AND($F99&lt;&gt;0,$C99&gt;=$F99),R99,IF(AND($E99&lt;&gt;0,$C99&gt;=$E99),P99,N99))))</f>
        <v>0</v>
      </c>
      <c r="K99" s="93" t="n">
        <f aca="false">IF(AND($H99&lt;&gt;0, $C99&gt;=$H99),W99,IF(AND($G99&lt;&gt;0,$C99&gt;=$G99),U99,IF(AND($F99&lt;&gt;0,$C99&gt;=$F99),S99,IF(AND($E99&lt;&gt;0,$C99&gt;=$E99),Q99,O99))))</f>
        <v>0</v>
      </c>
      <c r="M99" s="7" t="n">
        <f aca="false">Tarif_avec_Préparation_Commande!A99</f>
        <v>0</v>
      </c>
      <c r="N99" s="7" t="n">
        <f aca="false">Tarif_avec_Préparation_Commande!B99</f>
        <v>0</v>
      </c>
      <c r="O99" s="93" t="n">
        <f aca="false">Tarif_avec_Préparation_Commande!C99</f>
        <v>0</v>
      </c>
      <c r="P99" s="7" t="n">
        <f aca="false">Tarif_avec_Préparation_Commande!D99</f>
        <v>0</v>
      </c>
      <c r="Q99" s="93" t="n">
        <f aca="false">Tarif_avec_Préparation_Commande!E99</f>
        <v>0</v>
      </c>
      <c r="R99" s="7" t="n">
        <f aca="false">Tarif_avec_Préparation_Commande!F99</f>
        <v>0</v>
      </c>
      <c r="S99" s="93" t="n">
        <f aca="false">Tarif_avec_Préparation_Commande!G99</f>
        <v>0</v>
      </c>
      <c r="T99" s="7" t="n">
        <f aca="false">Tarif_avec_Préparation_Commande!H99</f>
        <v>0</v>
      </c>
      <c r="U99" s="93" t="n">
        <f aca="false">Tarif_avec_Préparation_Commande!I99</f>
        <v>0</v>
      </c>
    </row>
    <row r="100" customFormat="false" ht="12.8" hidden="false" customHeight="false" outlineLevel="0" collapsed="false">
      <c r="A100" s="88" t="n">
        <f aca="false">N100</f>
        <v>0</v>
      </c>
      <c r="B100" s="7" t="str">
        <f aca="false">"CTR"&amp;N100</f>
        <v>CTR0</v>
      </c>
      <c r="C100" s="7" t="n">
        <f aca="false">SUMIF(Bon_de_Commande!O$24:O$983,A100,Bon_de_Commande!C$24:C$983)</f>
        <v>0</v>
      </c>
      <c r="J100" s="88" t="n">
        <f aca="false">IF(AND($H100&lt;&gt;0, $C100&gt;=$H100),V100,IF(AND($G100&lt;&gt;0,$C100&gt;=$G100),T100,IF(AND($F100&lt;&gt;0,$C100&gt;=$F100),R100,IF(AND($E100&lt;&gt;0,$C100&gt;=$E100),P100,N100))))</f>
        <v>0</v>
      </c>
      <c r="K100" s="93" t="n">
        <f aca="false">IF(AND($H100&lt;&gt;0, $C100&gt;=$H100),W100,IF(AND($G100&lt;&gt;0,$C100&gt;=$G100),U100,IF(AND($F100&lt;&gt;0,$C100&gt;=$F100),S100,IF(AND($E100&lt;&gt;0,$C100&gt;=$E100),Q100,O100))))</f>
        <v>0</v>
      </c>
      <c r="M100" s="7" t="n">
        <f aca="false">Tarif_avec_Préparation_Commande!A100</f>
        <v>0</v>
      </c>
      <c r="N100" s="7" t="n">
        <f aca="false">Tarif_avec_Préparation_Commande!B100</f>
        <v>0</v>
      </c>
      <c r="O100" s="93" t="n">
        <f aca="false">Tarif_avec_Préparation_Commande!C100</f>
        <v>0</v>
      </c>
      <c r="P100" s="7" t="n">
        <f aca="false">Tarif_avec_Préparation_Commande!D100</f>
        <v>0</v>
      </c>
      <c r="Q100" s="93" t="n">
        <f aca="false">Tarif_avec_Préparation_Commande!E100</f>
        <v>0</v>
      </c>
      <c r="R100" s="7" t="n">
        <f aca="false">Tarif_avec_Préparation_Commande!F100</f>
        <v>0</v>
      </c>
      <c r="S100" s="93" t="n">
        <f aca="false">Tarif_avec_Préparation_Commande!G100</f>
        <v>0</v>
      </c>
      <c r="T100" s="7" t="n">
        <f aca="false">Tarif_avec_Préparation_Commande!H100</f>
        <v>0</v>
      </c>
      <c r="U100" s="93" t="n">
        <f aca="false">Tarif_avec_Préparation_Commande!I100</f>
        <v>0</v>
      </c>
    </row>
    <row r="101" customFormat="false" ht="12.8" hidden="false" customHeight="false" outlineLevel="0" collapsed="false">
      <c r="A101" s="88" t="n">
        <f aca="false">N101</f>
        <v>0</v>
      </c>
      <c r="B101" s="7" t="str">
        <f aca="false">"CTR"&amp;N101</f>
        <v>CTR0</v>
      </c>
      <c r="C101" s="7" t="n">
        <f aca="false">SUMIF(Bon_de_Commande!O$24:O$983,A101,Bon_de_Commande!C$24:C$983)</f>
        <v>0</v>
      </c>
      <c r="J101" s="88" t="n">
        <f aca="false">IF(AND($H101&lt;&gt;0, $C101&gt;=$H101),V101,IF(AND($G101&lt;&gt;0,$C101&gt;=$G101),T101,IF(AND($F101&lt;&gt;0,$C101&gt;=$F101),R101,IF(AND($E101&lt;&gt;0,$C101&gt;=$E101),P101,N101))))</f>
        <v>0</v>
      </c>
      <c r="K101" s="93" t="n">
        <f aca="false">IF(AND($H101&lt;&gt;0, $C101&gt;=$H101),W101,IF(AND($G101&lt;&gt;0,$C101&gt;=$G101),U101,IF(AND($F101&lt;&gt;0,$C101&gt;=$F101),S101,IF(AND($E101&lt;&gt;0,$C101&gt;=$E101),Q101,O101))))</f>
        <v>0</v>
      </c>
      <c r="M101" s="7" t="n">
        <f aca="false">Tarif_avec_Préparation_Commande!A101</f>
        <v>0</v>
      </c>
      <c r="N101" s="7" t="n">
        <f aca="false">Tarif_avec_Préparation_Commande!B101</f>
        <v>0</v>
      </c>
      <c r="O101" s="93" t="n">
        <f aca="false">Tarif_avec_Préparation_Commande!C101</f>
        <v>0</v>
      </c>
      <c r="P101" s="7" t="n">
        <f aca="false">Tarif_avec_Préparation_Commande!D101</f>
        <v>0</v>
      </c>
      <c r="Q101" s="93" t="n">
        <f aca="false">Tarif_avec_Préparation_Commande!E101</f>
        <v>0</v>
      </c>
      <c r="R101" s="7" t="n">
        <f aca="false">Tarif_avec_Préparation_Commande!F101</f>
        <v>0</v>
      </c>
      <c r="S101" s="93" t="n">
        <f aca="false">Tarif_avec_Préparation_Commande!G101</f>
        <v>0</v>
      </c>
      <c r="T101" s="7" t="n">
        <f aca="false">Tarif_avec_Préparation_Commande!H101</f>
        <v>0</v>
      </c>
      <c r="U101" s="93" t="n">
        <f aca="false">Tarif_avec_Préparation_Commande!I101</f>
        <v>0</v>
      </c>
    </row>
    <row r="102" customFormat="false" ht="12.8" hidden="false" customHeight="false" outlineLevel="0" collapsed="false">
      <c r="A102" s="88" t="n">
        <f aca="false">N102</f>
        <v>0</v>
      </c>
      <c r="B102" s="7" t="str">
        <f aca="false">"CTR"&amp;N102</f>
        <v>CTR0</v>
      </c>
      <c r="C102" s="7" t="n">
        <f aca="false">SUMIF(Bon_de_Commande!O$24:O$983,A102,Bon_de_Commande!C$24:C$983)</f>
        <v>0</v>
      </c>
      <c r="J102" s="88" t="n">
        <f aca="false">IF(AND($H102&lt;&gt;0, $C102&gt;=$H102),V102,IF(AND($G102&lt;&gt;0,$C102&gt;=$G102),T102,IF(AND($F102&lt;&gt;0,$C102&gt;=$F102),R102,IF(AND($E102&lt;&gt;0,$C102&gt;=$E102),P102,N102))))</f>
        <v>0</v>
      </c>
      <c r="K102" s="93" t="n">
        <f aca="false">IF(AND($H102&lt;&gt;0, $C102&gt;=$H102),W102,IF(AND($G102&lt;&gt;0,$C102&gt;=$G102),U102,IF(AND($F102&lt;&gt;0,$C102&gt;=$F102),S102,IF(AND($E102&lt;&gt;0,$C102&gt;=$E102),Q102,O102))))</f>
        <v>0</v>
      </c>
      <c r="M102" s="7" t="n">
        <f aca="false">Tarif_avec_Préparation_Commande!A102</f>
        <v>0</v>
      </c>
      <c r="N102" s="7" t="n">
        <f aca="false">Tarif_avec_Préparation_Commande!B102</f>
        <v>0</v>
      </c>
      <c r="O102" s="93" t="n">
        <f aca="false">Tarif_avec_Préparation_Commande!C102</f>
        <v>0</v>
      </c>
      <c r="P102" s="7" t="n">
        <f aca="false">Tarif_avec_Préparation_Commande!D102</f>
        <v>0</v>
      </c>
      <c r="Q102" s="93" t="n">
        <f aca="false">Tarif_avec_Préparation_Commande!E102</f>
        <v>0</v>
      </c>
      <c r="R102" s="7" t="n">
        <f aca="false">Tarif_avec_Préparation_Commande!F102</f>
        <v>0</v>
      </c>
      <c r="S102" s="93" t="n">
        <f aca="false">Tarif_avec_Préparation_Commande!G102</f>
        <v>0</v>
      </c>
      <c r="T102" s="7" t="n">
        <f aca="false">Tarif_avec_Préparation_Commande!H102</f>
        <v>0</v>
      </c>
      <c r="U102" s="93" t="n">
        <f aca="false">Tarif_avec_Préparation_Commande!I102</f>
        <v>0</v>
      </c>
    </row>
    <row r="103" customFormat="false" ht="12.8" hidden="false" customHeight="false" outlineLevel="0" collapsed="false">
      <c r="A103" s="88" t="n">
        <f aca="false">N103</f>
        <v>0</v>
      </c>
      <c r="B103" s="7" t="str">
        <f aca="false">"CTR"&amp;N103</f>
        <v>CTR0</v>
      </c>
      <c r="C103" s="7" t="n">
        <f aca="false">SUMIF(Bon_de_Commande!O$24:O$983,A103,Bon_de_Commande!C$24:C$983)</f>
        <v>0</v>
      </c>
      <c r="J103" s="88" t="n">
        <f aca="false">IF(AND($H103&lt;&gt;0, $C103&gt;=$H103),V103,IF(AND($G103&lt;&gt;0,$C103&gt;=$G103),T103,IF(AND($F103&lt;&gt;0,$C103&gt;=$F103),R103,IF(AND($E103&lt;&gt;0,$C103&gt;=$E103),P103,N103))))</f>
        <v>0</v>
      </c>
      <c r="K103" s="93" t="n">
        <f aca="false">IF(AND($H103&lt;&gt;0, $C103&gt;=$H103),W103,IF(AND($G103&lt;&gt;0,$C103&gt;=$G103),U103,IF(AND($F103&lt;&gt;0,$C103&gt;=$F103),S103,IF(AND($E103&lt;&gt;0,$C103&gt;=$E103),Q103,O103))))</f>
        <v>0</v>
      </c>
      <c r="M103" s="7" t="n">
        <f aca="false">Tarif_avec_Préparation_Commande!A103</f>
        <v>0</v>
      </c>
      <c r="N103" s="7" t="n">
        <f aca="false">Tarif_avec_Préparation_Commande!B103</f>
        <v>0</v>
      </c>
      <c r="O103" s="93" t="n">
        <f aca="false">Tarif_avec_Préparation_Commande!C103</f>
        <v>0</v>
      </c>
      <c r="P103" s="7" t="n">
        <f aca="false">Tarif_avec_Préparation_Commande!D103</f>
        <v>0</v>
      </c>
      <c r="Q103" s="93" t="n">
        <f aca="false">Tarif_avec_Préparation_Commande!E103</f>
        <v>0</v>
      </c>
      <c r="R103" s="7" t="n">
        <f aca="false">Tarif_avec_Préparation_Commande!F103</f>
        <v>0</v>
      </c>
      <c r="S103" s="93" t="n">
        <f aca="false">Tarif_avec_Préparation_Commande!G103</f>
        <v>0</v>
      </c>
      <c r="T103" s="7" t="n">
        <f aca="false">Tarif_avec_Préparation_Commande!H103</f>
        <v>0</v>
      </c>
      <c r="U103" s="93" t="n">
        <f aca="false">Tarif_avec_Préparation_Commande!I103</f>
        <v>0</v>
      </c>
    </row>
    <row r="104" customFormat="false" ht="12.8" hidden="false" customHeight="false" outlineLevel="0" collapsed="false">
      <c r="A104" s="88" t="n">
        <f aca="false">N104</f>
        <v>0</v>
      </c>
      <c r="B104" s="7" t="str">
        <f aca="false">"CTR"&amp;N104</f>
        <v>CTR0</v>
      </c>
      <c r="C104" s="7" t="n">
        <f aca="false">SUMIF(Bon_de_Commande!O$24:O$983,A104,Bon_de_Commande!C$24:C$983)</f>
        <v>0</v>
      </c>
      <c r="J104" s="88" t="n">
        <f aca="false">IF(AND($H104&lt;&gt;0, $C104&gt;=$H104),V104,IF(AND($G104&lt;&gt;0,$C104&gt;=$G104),T104,IF(AND($F104&lt;&gt;0,$C104&gt;=$F104),R104,IF(AND($E104&lt;&gt;0,$C104&gt;=$E104),P104,N104))))</f>
        <v>0</v>
      </c>
      <c r="K104" s="93" t="n">
        <f aca="false">IF(AND($H104&lt;&gt;0, $C104&gt;=$H104),W104,IF(AND($G104&lt;&gt;0,$C104&gt;=$G104),U104,IF(AND($F104&lt;&gt;0,$C104&gt;=$F104),S104,IF(AND($E104&lt;&gt;0,$C104&gt;=$E104),Q104,O104))))</f>
        <v>0</v>
      </c>
      <c r="M104" s="7" t="n">
        <f aca="false">Tarif_avec_Préparation_Commande!A104</f>
        <v>0</v>
      </c>
      <c r="N104" s="7" t="n">
        <f aca="false">Tarif_avec_Préparation_Commande!B104</f>
        <v>0</v>
      </c>
      <c r="O104" s="93" t="n">
        <f aca="false">Tarif_avec_Préparation_Commande!C104</f>
        <v>0</v>
      </c>
      <c r="P104" s="7" t="n">
        <f aca="false">Tarif_avec_Préparation_Commande!D104</f>
        <v>0</v>
      </c>
      <c r="Q104" s="93" t="n">
        <f aca="false">Tarif_avec_Préparation_Commande!E104</f>
        <v>0</v>
      </c>
      <c r="R104" s="7" t="n">
        <f aca="false">Tarif_avec_Préparation_Commande!F104</f>
        <v>0</v>
      </c>
      <c r="S104" s="93" t="n">
        <f aca="false">Tarif_avec_Préparation_Commande!G104</f>
        <v>0</v>
      </c>
      <c r="T104" s="7" t="n">
        <f aca="false">Tarif_avec_Préparation_Commande!H104</f>
        <v>0</v>
      </c>
      <c r="U104" s="93" t="n">
        <f aca="false">Tarif_avec_Préparation_Commande!I104</f>
        <v>0</v>
      </c>
    </row>
    <row r="105" customFormat="false" ht="12.8" hidden="false" customHeight="false" outlineLevel="0" collapsed="false">
      <c r="A105" s="88" t="n">
        <f aca="false">N105</f>
        <v>0</v>
      </c>
      <c r="B105" s="7" t="str">
        <f aca="false">"CTR"&amp;N105</f>
        <v>CTR0</v>
      </c>
      <c r="C105" s="7" t="n">
        <f aca="false">SUMIF(Bon_de_Commande!O$24:O$983,A105,Bon_de_Commande!C$24:C$983)</f>
        <v>0</v>
      </c>
      <c r="J105" s="88" t="n">
        <f aca="false">IF(AND($H105&lt;&gt;0, $C105&gt;=$H105),V105,IF(AND($G105&lt;&gt;0,$C105&gt;=$G105),T105,IF(AND($F105&lt;&gt;0,$C105&gt;=$F105),R105,IF(AND($E105&lt;&gt;0,$C105&gt;=$E105),P105,N105))))</f>
        <v>0</v>
      </c>
      <c r="K105" s="93" t="n">
        <f aca="false">IF(AND($H105&lt;&gt;0, $C105&gt;=$H105),W105,IF(AND($G105&lt;&gt;0,$C105&gt;=$G105),U105,IF(AND($F105&lt;&gt;0,$C105&gt;=$F105),S105,IF(AND($E105&lt;&gt;0,$C105&gt;=$E105),Q105,O105))))</f>
        <v>0</v>
      </c>
      <c r="M105" s="7" t="n">
        <f aca="false">Tarif_avec_Préparation_Commande!A105</f>
        <v>0</v>
      </c>
      <c r="N105" s="7" t="n">
        <f aca="false">Tarif_avec_Préparation_Commande!B105</f>
        <v>0</v>
      </c>
      <c r="O105" s="93" t="n">
        <f aca="false">Tarif_avec_Préparation_Commande!C105</f>
        <v>0</v>
      </c>
      <c r="P105" s="7" t="n">
        <f aca="false">Tarif_avec_Préparation_Commande!D105</f>
        <v>0</v>
      </c>
      <c r="Q105" s="93" t="n">
        <f aca="false">Tarif_avec_Préparation_Commande!E105</f>
        <v>0</v>
      </c>
      <c r="R105" s="7" t="n">
        <f aca="false">Tarif_avec_Préparation_Commande!F105</f>
        <v>0</v>
      </c>
      <c r="S105" s="93" t="n">
        <f aca="false">Tarif_avec_Préparation_Commande!G105</f>
        <v>0</v>
      </c>
      <c r="T105" s="7" t="n">
        <f aca="false">Tarif_avec_Préparation_Commande!H105</f>
        <v>0</v>
      </c>
      <c r="U105" s="93" t="n">
        <f aca="false">Tarif_avec_Préparation_Commande!I105</f>
        <v>0</v>
      </c>
    </row>
    <row r="106" customFormat="false" ht="12.8" hidden="false" customHeight="false" outlineLevel="0" collapsed="false">
      <c r="A106" s="88" t="n">
        <f aca="false">N106</f>
        <v>0</v>
      </c>
      <c r="B106" s="7" t="str">
        <f aca="false">"CTR"&amp;N106</f>
        <v>CTR0</v>
      </c>
      <c r="C106" s="7" t="n">
        <f aca="false">SUMIF(Bon_de_Commande!O$24:O$983,A106,Bon_de_Commande!C$24:C$983)</f>
        <v>0</v>
      </c>
      <c r="J106" s="88" t="n">
        <f aca="false">IF(AND($H106&lt;&gt;0, $C106&gt;=$H106),V106,IF(AND($G106&lt;&gt;0,$C106&gt;=$G106),T106,IF(AND($F106&lt;&gt;0,$C106&gt;=$F106),R106,IF(AND($E106&lt;&gt;0,$C106&gt;=$E106),P106,N106))))</f>
        <v>0</v>
      </c>
      <c r="K106" s="93" t="n">
        <f aca="false">IF(AND($H106&lt;&gt;0, $C106&gt;=$H106),W106,IF(AND($G106&lt;&gt;0,$C106&gt;=$G106),U106,IF(AND($F106&lt;&gt;0,$C106&gt;=$F106),S106,IF(AND($E106&lt;&gt;0,$C106&gt;=$E106),Q106,O106))))</f>
        <v>0</v>
      </c>
      <c r="M106" s="7" t="n">
        <f aca="false">Tarif_avec_Préparation_Commande!A106</f>
        <v>0</v>
      </c>
      <c r="N106" s="7" t="n">
        <f aca="false">Tarif_avec_Préparation_Commande!B106</f>
        <v>0</v>
      </c>
      <c r="O106" s="93" t="n">
        <f aca="false">Tarif_avec_Préparation_Commande!C106</f>
        <v>0</v>
      </c>
      <c r="P106" s="7" t="n">
        <f aca="false">Tarif_avec_Préparation_Commande!D106</f>
        <v>0</v>
      </c>
      <c r="Q106" s="93" t="n">
        <f aca="false">Tarif_avec_Préparation_Commande!E106</f>
        <v>0</v>
      </c>
      <c r="R106" s="7" t="n">
        <f aca="false">Tarif_avec_Préparation_Commande!F106</f>
        <v>0</v>
      </c>
      <c r="S106" s="93" t="n">
        <f aca="false">Tarif_avec_Préparation_Commande!G106</f>
        <v>0</v>
      </c>
      <c r="T106" s="7" t="n">
        <f aca="false">Tarif_avec_Préparation_Commande!H106</f>
        <v>0</v>
      </c>
      <c r="U106" s="93" t="n">
        <f aca="false">Tarif_avec_Préparation_Commande!I106</f>
        <v>0</v>
      </c>
    </row>
    <row r="107" customFormat="false" ht="12.8" hidden="false" customHeight="false" outlineLevel="0" collapsed="false">
      <c r="A107" s="88" t="n">
        <f aca="false">N107</f>
        <v>0</v>
      </c>
      <c r="B107" s="7" t="str">
        <f aca="false">"CTR"&amp;N107</f>
        <v>CTR0</v>
      </c>
      <c r="C107" s="7" t="n">
        <f aca="false">SUMIF(Bon_de_Commande!O$24:O$983,A107,Bon_de_Commande!C$24:C$983)</f>
        <v>0</v>
      </c>
      <c r="J107" s="88" t="n">
        <f aca="false">IF(AND($H107&lt;&gt;0, $C107&gt;=$H107),V107,IF(AND($G107&lt;&gt;0,$C107&gt;=$G107),T107,IF(AND($F107&lt;&gt;0,$C107&gt;=$F107),R107,IF(AND($E107&lt;&gt;0,$C107&gt;=$E107),P107,N107))))</f>
        <v>0</v>
      </c>
      <c r="K107" s="93" t="n">
        <f aca="false">IF(AND($H107&lt;&gt;0, $C107&gt;=$H107),W107,IF(AND($G107&lt;&gt;0,$C107&gt;=$G107),U107,IF(AND($F107&lt;&gt;0,$C107&gt;=$F107),S107,IF(AND($E107&lt;&gt;0,$C107&gt;=$E107),Q107,O107))))</f>
        <v>0</v>
      </c>
      <c r="M107" s="7" t="n">
        <f aca="false">Tarif_avec_Préparation_Commande!A107</f>
        <v>0</v>
      </c>
      <c r="N107" s="7" t="n">
        <f aca="false">Tarif_avec_Préparation_Commande!B107</f>
        <v>0</v>
      </c>
      <c r="O107" s="93" t="n">
        <f aca="false">Tarif_avec_Préparation_Commande!C107</f>
        <v>0</v>
      </c>
      <c r="P107" s="7" t="n">
        <f aca="false">Tarif_avec_Préparation_Commande!D107</f>
        <v>0</v>
      </c>
      <c r="Q107" s="93" t="n">
        <f aca="false">Tarif_avec_Préparation_Commande!E107</f>
        <v>0</v>
      </c>
      <c r="R107" s="7" t="n">
        <f aca="false">Tarif_avec_Préparation_Commande!F107</f>
        <v>0</v>
      </c>
      <c r="S107" s="93" t="n">
        <f aca="false">Tarif_avec_Préparation_Commande!G107</f>
        <v>0</v>
      </c>
      <c r="T107" s="7" t="n">
        <f aca="false">Tarif_avec_Préparation_Commande!H107</f>
        <v>0</v>
      </c>
      <c r="U107" s="93" t="n">
        <f aca="false">Tarif_avec_Préparation_Commande!I107</f>
        <v>0</v>
      </c>
    </row>
    <row r="108" customFormat="false" ht="12.8" hidden="false" customHeight="false" outlineLevel="0" collapsed="false">
      <c r="A108" s="88" t="n">
        <f aca="false">N108</f>
        <v>0</v>
      </c>
      <c r="B108" s="7" t="str">
        <f aca="false">"CTR"&amp;N108</f>
        <v>CTR0</v>
      </c>
      <c r="C108" s="7" t="n">
        <f aca="false">SUMIF(Bon_de_Commande!O$24:O$983,A108,Bon_de_Commande!C$24:C$983)</f>
        <v>0</v>
      </c>
      <c r="J108" s="88" t="n">
        <f aca="false">IF(AND($H108&lt;&gt;0, $C108&gt;=$H108),V108,IF(AND($G108&lt;&gt;0,$C108&gt;=$G108),T108,IF(AND($F108&lt;&gt;0,$C108&gt;=$F108),R108,IF(AND($E108&lt;&gt;0,$C108&gt;=$E108),P108,N108))))</f>
        <v>0</v>
      </c>
      <c r="K108" s="93" t="n">
        <f aca="false">IF(AND($H108&lt;&gt;0, $C108&gt;=$H108),W108,IF(AND($G108&lt;&gt;0,$C108&gt;=$G108),U108,IF(AND($F108&lt;&gt;0,$C108&gt;=$F108),S108,IF(AND($E108&lt;&gt;0,$C108&gt;=$E108),Q108,O108))))</f>
        <v>0</v>
      </c>
      <c r="M108" s="7" t="n">
        <f aca="false">Tarif_avec_Préparation_Commande!A108</f>
        <v>0</v>
      </c>
      <c r="N108" s="7" t="n">
        <f aca="false">Tarif_avec_Préparation_Commande!B108</f>
        <v>0</v>
      </c>
      <c r="O108" s="93" t="n">
        <f aca="false">Tarif_avec_Préparation_Commande!C108</f>
        <v>0</v>
      </c>
      <c r="P108" s="7" t="n">
        <f aca="false">Tarif_avec_Préparation_Commande!D108</f>
        <v>0</v>
      </c>
      <c r="Q108" s="93" t="n">
        <f aca="false">Tarif_avec_Préparation_Commande!E108</f>
        <v>0</v>
      </c>
      <c r="R108" s="7" t="n">
        <f aca="false">Tarif_avec_Préparation_Commande!F108</f>
        <v>0</v>
      </c>
      <c r="S108" s="93" t="n">
        <f aca="false">Tarif_avec_Préparation_Commande!G108</f>
        <v>0</v>
      </c>
      <c r="T108" s="7" t="n">
        <f aca="false">Tarif_avec_Préparation_Commande!H108</f>
        <v>0</v>
      </c>
      <c r="U108" s="93" t="n">
        <f aca="false">Tarif_avec_Préparation_Commande!I108</f>
        <v>0</v>
      </c>
    </row>
    <row r="109" customFormat="false" ht="12.8" hidden="false" customHeight="false" outlineLevel="0" collapsed="false">
      <c r="A109" s="88" t="n">
        <f aca="false">N109</f>
        <v>0</v>
      </c>
      <c r="B109" s="7" t="str">
        <f aca="false">"CTR"&amp;N109</f>
        <v>CTR0</v>
      </c>
      <c r="C109" s="7" t="n">
        <f aca="false">SUMIF(Bon_de_Commande!O$24:O$983,A109,Bon_de_Commande!C$24:C$983)</f>
        <v>0</v>
      </c>
      <c r="J109" s="88" t="n">
        <f aca="false">IF(AND($H109&lt;&gt;0, $C109&gt;=$H109),V109,IF(AND($G109&lt;&gt;0,$C109&gt;=$G109),T109,IF(AND($F109&lt;&gt;0,$C109&gt;=$F109),R109,IF(AND($E109&lt;&gt;0,$C109&gt;=$E109),P109,N109))))</f>
        <v>0</v>
      </c>
      <c r="K109" s="93" t="n">
        <f aca="false">IF(AND($H109&lt;&gt;0, $C109&gt;=$H109),W109,IF(AND($G109&lt;&gt;0,$C109&gt;=$G109),U109,IF(AND($F109&lt;&gt;0,$C109&gt;=$F109),S109,IF(AND($E109&lt;&gt;0,$C109&gt;=$E109),Q109,O109))))</f>
        <v>0</v>
      </c>
      <c r="M109" s="7" t="n">
        <f aca="false">Tarif_avec_Préparation_Commande!A109</f>
        <v>0</v>
      </c>
      <c r="N109" s="7" t="n">
        <f aca="false">Tarif_avec_Préparation_Commande!B109</f>
        <v>0</v>
      </c>
      <c r="O109" s="93" t="n">
        <f aca="false">Tarif_avec_Préparation_Commande!C109</f>
        <v>0</v>
      </c>
      <c r="P109" s="7" t="n">
        <f aca="false">Tarif_avec_Préparation_Commande!D109</f>
        <v>0</v>
      </c>
      <c r="Q109" s="93" t="n">
        <f aca="false">Tarif_avec_Préparation_Commande!E109</f>
        <v>0</v>
      </c>
      <c r="R109" s="7" t="n">
        <f aca="false">Tarif_avec_Préparation_Commande!F109</f>
        <v>0</v>
      </c>
      <c r="S109" s="93" t="n">
        <f aca="false">Tarif_avec_Préparation_Commande!G109</f>
        <v>0</v>
      </c>
      <c r="T109" s="7" t="n">
        <f aca="false">Tarif_avec_Préparation_Commande!H109</f>
        <v>0</v>
      </c>
      <c r="U109" s="93" t="n">
        <f aca="false">Tarif_avec_Préparation_Commande!I109</f>
        <v>0</v>
      </c>
    </row>
    <row r="110" customFormat="false" ht="12.8" hidden="false" customHeight="false" outlineLevel="0" collapsed="false">
      <c r="A110" s="88" t="n">
        <f aca="false">N110</f>
        <v>0</v>
      </c>
      <c r="B110" s="7" t="str">
        <f aca="false">"CTR"&amp;N110</f>
        <v>CTR0</v>
      </c>
      <c r="C110" s="7" t="n">
        <f aca="false">SUMIF(Bon_de_Commande!O$24:O$983,A110,Bon_de_Commande!C$24:C$983)</f>
        <v>0</v>
      </c>
      <c r="J110" s="88" t="n">
        <f aca="false">IF(AND($H110&lt;&gt;0, $C110&gt;=$H110),V110,IF(AND($G110&lt;&gt;0,$C110&gt;=$G110),T110,IF(AND($F110&lt;&gt;0,$C110&gt;=$F110),R110,IF(AND($E110&lt;&gt;0,$C110&gt;=$E110),P110,N110))))</f>
        <v>0</v>
      </c>
      <c r="K110" s="93" t="n">
        <f aca="false">IF(AND($H110&lt;&gt;0, $C110&gt;=$H110),W110,IF(AND($G110&lt;&gt;0,$C110&gt;=$G110),U110,IF(AND($F110&lt;&gt;0,$C110&gt;=$F110),S110,IF(AND($E110&lt;&gt;0,$C110&gt;=$E110),Q110,O110))))</f>
        <v>0</v>
      </c>
      <c r="M110" s="7" t="n">
        <f aca="false">Tarif_avec_Préparation_Commande!A110</f>
        <v>0</v>
      </c>
      <c r="N110" s="7" t="n">
        <f aca="false">Tarif_avec_Préparation_Commande!B110</f>
        <v>0</v>
      </c>
      <c r="O110" s="93" t="n">
        <f aca="false">Tarif_avec_Préparation_Commande!C110</f>
        <v>0</v>
      </c>
      <c r="P110" s="7" t="n">
        <f aca="false">Tarif_avec_Préparation_Commande!D110</f>
        <v>0</v>
      </c>
      <c r="Q110" s="93" t="n">
        <f aca="false">Tarif_avec_Préparation_Commande!E110</f>
        <v>0</v>
      </c>
      <c r="R110" s="7" t="n">
        <f aca="false">Tarif_avec_Préparation_Commande!F110</f>
        <v>0</v>
      </c>
      <c r="S110" s="93" t="n">
        <f aca="false">Tarif_avec_Préparation_Commande!G110</f>
        <v>0</v>
      </c>
      <c r="T110" s="7" t="n">
        <f aca="false">Tarif_avec_Préparation_Commande!H110</f>
        <v>0</v>
      </c>
      <c r="U110" s="93" t="n">
        <f aca="false">Tarif_avec_Préparation_Commande!I110</f>
        <v>0</v>
      </c>
    </row>
    <row r="111" customFormat="false" ht="12.8" hidden="false" customHeight="false" outlineLevel="0" collapsed="false">
      <c r="A111" s="88" t="n">
        <f aca="false">N111</f>
        <v>0</v>
      </c>
      <c r="B111" s="7" t="str">
        <f aca="false">"CTR"&amp;N111</f>
        <v>CTR0</v>
      </c>
      <c r="C111" s="7" t="n">
        <f aca="false">SUMIF(Bon_de_Commande!O$24:O$983,A111,Bon_de_Commande!C$24:C$983)</f>
        <v>0</v>
      </c>
      <c r="J111" s="88" t="n">
        <f aca="false">IF(AND($H111&lt;&gt;0, $C111&gt;=$H111),V111,IF(AND($G111&lt;&gt;0,$C111&gt;=$G111),T111,IF(AND($F111&lt;&gt;0,$C111&gt;=$F111),R111,IF(AND($E111&lt;&gt;0,$C111&gt;=$E111),P111,N111))))</f>
        <v>0</v>
      </c>
      <c r="K111" s="93" t="n">
        <f aca="false">IF(AND($H111&lt;&gt;0, $C111&gt;=$H111),W111,IF(AND($G111&lt;&gt;0,$C111&gt;=$G111),U111,IF(AND($F111&lt;&gt;0,$C111&gt;=$F111),S111,IF(AND($E111&lt;&gt;0,$C111&gt;=$E111),Q111,O111))))</f>
        <v>0</v>
      </c>
      <c r="M111" s="7" t="n">
        <f aca="false">Tarif_avec_Préparation_Commande!A111</f>
        <v>0</v>
      </c>
      <c r="N111" s="7" t="n">
        <f aca="false">Tarif_avec_Préparation_Commande!B111</f>
        <v>0</v>
      </c>
      <c r="O111" s="93" t="n">
        <f aca="false">Tarif_avec_Préparation_Commande!C111</f>
        <v>0</v>
      </c>
      <c r="P111" s="7" t="n">
        <f aca="false">Tarif_avec_Préparation_Commande!D111</f>
        <v>0</v>
      </c>
      <c r="Q111" s="93" t="n">
        <f aca="false">Tarif_avec_Préparation_Commande!E111</f>
        <v>0</v>
      </c>
      <c r="R111" s="7" t="n">
        <f aca="false">Tarif_avec_Préparation_Commande!F111</f>
        <v>0</v>
      </c>
      <c r="S111" s="93" t="n">
        <f aca="false">Tarif_avec_Préparation_Commande!G111</f>
        <v>0</v>
      </c>
      <c r="T111" s="7" t="n">
        <f aca="false">Tarif_avec_Préparation_Commande!H111</f>
        <v>0</v>
      </c>
      <c r="U111" s="93" t="n">
        <f aca="false">Tarif_avec_Préparation_Commande!I111</f>
        <v>0</v>
      </c>
    </row>
    <row r="112" customFormat="false" ht="12.8" hidden="false" customHeight="false" outlineLevel="0" collapsed="false">
      <c r="A112" s="88" t="n">
        <f aca="false">N112</f>
        <v>0</v>
      </c>
      <c r="B112" s="7" t="str">
        <f aca="false">"CTR"&amp;N112</f>
        <v>CTR0</v>
      </c>
      <c r="C112" s="7" t="n">
        <f aca="false">SUMIF(Bon_de_Commande!O$24:O$983,A112,Bon_de_Commande!C$24:C$983)</f>
        <v>0</v>
      </c>
      <c r="J112" s="88" t="n">
        <f aca="false">IF(AND($H112&lt;&gt;0, $C112&gt;=$H112),V112,IF(AND($G112&lt;&gt;0,$C112&gt;=$G112),T112,IF(AND($F112&lt;&gt;0,$C112&gt;=$F112),R112,IF(AND($E112&lt;&gt;0,$C112&gt;=$E112),P112,N112))))</f>
        <v>0</v>
      </c>
      <c r="K112" s="93" t="n">
        <f aca="false">IF(AND($H112&lt;&gt;0, $C112&gt;=$H112),W112,IF(AND($G112&lt;&gt;0,$C112&gt;=$G112),U112,IF(AND($F112&lt;&gt;0,$C112&gt;=$F112),S112,IF(AND($E112&lt;&gt;0,$C112&gt;=$E112),Q112,O112))))</f>
        <v>0</v>
      </c>
      <c r="M112" s="7" t="n">
        <f aca="false">Tarif_avec_Préparation_Commande!A112</f>
        <v>0</v>
      </c>
      <c r="N112" s="7" t="n">
        <f aca="false">Tarif_avec_Préparation_Commande!B112</f>
        <v>0</v>
      </c>
      <c r="O112" s="93" t="n">
        <f aca="false">Tarif_avec_Préparation_Commande!C112</f>
        <v>0</v>
      </c>
      <c r="P112" s="7" t="n">
        <f aca="false">Tarif_avec_Préparation_Commande!D112</f>
        <v>0</v>
      </c>
      <c r="Q112" s="93" t="n">
        <f aca="false">Tarif_avec_Préparation_Commande!E112</f>
        <v>0</v>
      </c>
      <c r="R112" s="7" t="n">
        <f aca="false">Tarif_avec_Préparation_Commande!F112</f>
        <v>0</v>
      </c>
      <c r="S112" s="93" t="n">
        <f aca="false">Tarif_avec_Préparation_Commande!G112</f>
        <v>0</v>
      </c>
      <c r="T112" s="7" t="n">
        <f aca="false">Tarif_avec_Préparation_Commande!H112</f>
        <v>0</v>
      </c>
      <c r="U112" s="93" t="n">
        <f aca="false">Tarif_avec_Préparation_Commande!I112</f>
        <v>0</v>
      </c>
    </row>
    <row r="113" customFormat="false" ht="12.8" hidden="false" customHeight="false" outlineLevel="0" collapsed="false">
      <c r="A113" s="88" t="n">
        <f aca="false">N113</f>
        <v>0</v>
      </c>
      <c r="B113" s="7" t="str">
        <f aca="false">"CTR"&amp;N113</f>
        <v>CTR0</v>
      </c>
      <c r="C113" s="7" t="n">
        <f aca="false">SUMIF(Bon_de_Commande!O$24:O$983,A113,Bon_de_Commande!C$24:C$983)</f>
        <v>0</v>
      </c>
      <c r="J113" s="88" t="n">
        <f aca="false">IF(AND($H113&lt;&gt;0, $C113&gt;=$H113),V113,IF(AND($G113&lt;&gt;0,$C113&gt;=$G113),T113,IF(AND($F113&lt;&gt;0,$C113&gt;=$F113),R113,IF(AND($E113&lt;&gt;0,$C113&gt;=$E113),P113,N113))))</f>
        <v>0</v>
      </c>
      <c r="K113" s="93" t="n">
        <f aca="false">IF(AND($H113&lt;&gt;0, $C113&gt;=$H113),W113,IF(AND($G113&lt;&gt;0,$C113&gt;=$G113),U113,IF(AND($F113&lt;&gt;0,$C113&gt;=$F113),S113,IF(AND($E113&lt;&gt;0,$C113&gt;=$E113),Q113,O113))))</f>
        <v>0</v>
      </c>
      <c r="M113" s="7" t="n">
        <f aca="false">Tarif_avec_Préparation_Commande!A113</f>
        <v>0</v>
      </c>
      <c r="N113" s="7" t="n">
        <f aca="false">Tarif_avec_Préparation_Commande!B113</f>
        <v>0</v>
      </c>
      <c r="O113" s="93" t="n">
        <f aca="false">Tarif_avec_Préparation_Commande!C113</f>
        <v>0</v>
      </c>
      <c r="P113" s="7" t="n">
        <f aca="false">Tarif_avec_Préparation_Commande!D113</f>
        <v>0</v>
      </c>
      <c r="Q113" s="93" t="n">
        <f aca="false">Tarif_avec_Préparation_Commande!E113</f>
        <v>0</v>
      </c>
      <c r="R113" s="7" t="n">
        <f aca="false">Tarif_avec_Préparation_Commande!F113</f>
        <v>0</v>
      </c>
      <c r="S113" s="93" t="n">
        <f aca="false">Tarif_avec_Préparation_Commande!G113</f>
        <v>0</v>
      </c>
      <c r="T113" s="7" t="n">
        <f aca="false">Tarif_avec_Préparation_Commande!H113</f>
        <v>0</v>
      </c>
      <c r="U113" s="93" t="n">
        <f aca="false">Tarif_avec_Préparation_Commande!I113</f>
        <v>0</v>
      </c>
    </row>
    <row r="114" customFormat="false" ht="12.8" hidden="false" customHeight="false" outlineLevel="0" collapsed="false">
      <c r="A114" s="88" t="n">
        <f aca="false">N114</f>
        <v>0</v>
      </c>
      <c r="B114" s="7" t="str">
        <f aca="false">"CTR"&amp;N114</f>
        <v>CTR0</v>
      </c>
      <c r="C114" s="7" t="n">
        <f aca="false">SUMIF(Bon_de_Commande!O$24:O$983,A114,Bon_de_Commande!C$24:C$983)</f>
        <v>0</v>
      </c>
      <c r="J114" s="88" t="n">
        <f aca="false">IF(AND($H114&lt;&gt;0, $C114&gt;=$H114),V114,IF(AND($G114&lt;&gt;0,$C114&gt;=$G114),T114,IF(AND($F114&lt;&gt;0,$C114&gt;=$F114),R114,IF(AND($E114&lt;&gt;0,$C114&gt;=$E114),P114,N114))))</f>
        <v>0</v>
      </c>
      <c r="K114" s="93" t="n">
        <f aca="false">IF(AND($H114&lt;&gt;0, $C114&gt;=$H114),W114,IF(AND($G114&lt;&gt;0,$C114&gt;=$G114),U114,IF(AND($F114&lt;&gt;0,$C114&gt;=$F114),S114,IF(AND($E114&lt;&gt;0,$C114&gt;=$E114),Q114,O114))))</f>
        <v>0</v>
      </c>
      <c r="M114" s="7" t="n">
        <f aca="false">Tarif_avec_Préparation_Commande!A114</f>
        <v>0</v>
      </c>
      <c r="N114" s="7" t="n">
        <f aca="false">Tarif_avec_Préparation_Commande!B114</f>
        <v>0</v>
      </c>
      <c r="O114" s="93" t="n">
        <f aca="false">Tarif_avec_Préparation_Commande!C114</f>
        <v>0</v>
      </c>
      <c r="P114" s="7" t="n">
        <f aca="false">Tarif_avec_Préparation_Commande!D114</f>
        <v>0</v>
      </c>
      <c r="Q114" s="93" t="n">
        <f aca="false">Tarif_avec_Préparation_Commande!E114</f>
        <v>0</v>
      </c>
      <c r="R114" s="7" t="n">
        <f aca="false">Tarif_avec_Préparation_Commande!F114</f>
        <v>0</v>
      </c>
      <c r="S114" s="93" t="n">
        <f aca="false">Tarif_avec_Préparation_Commande!G114</f>
        <v>0</v>
      </c>
      <c r="T114" s="7" t="n">
        <f aca="false">Tarif_avec_Préparation_Commande!H114</f>
        <v>0</v>
      </c>
      <c r="U114" s="93" t="n">
        <f aca="false">Tarif_avec_Préparation_Commande!I114</f>
        <v>0</v>
      </c>
    </row>
    <row r="115" customFormat="false" ht="12.8" hidden="false" customHeight="false" outlineLevel="0" collapsed="false">
      <c r="A115" s="88" t="n">
        <f aca="false">N115</f>
        <v>0</v>
      </c>
      <c r="B115" s="7" t="str">
        <f aca="false">"CTR"&amp;N115</f>
        <v>CTR0</v>
      </c>
      <c r="C115" s="7" t="n">
        <f aca="false">SUMIF(Bon_de_Commande!O$24:O$983,A115,Bon_de_Commande!C$24:C$983)</f>
        <v>0</v>
      </c>
      <c r="J115" s="88" t="n">
        <f aca="false">IF(AND($H115&lt;&gt;0, $C115&gt;=$H115),V115,IF(AND($G115&lt;&gt;0,$C115&gt;=$G115),T115,IF(AND($F115&lt;&gt;0,$C115&gt;=$F115),R115,IF(AND($E115&lt;&gt;0,$C115&gt;=$E115),P115,N115))))</f>
        <v>0</v>
      </c>
      <c r="K115" s="93" t="n">
        <f aca="false">IF(AND($H115&lt;&gt;0, $C115&gt;=$H115),W115,IF(AND($G115&lt;&gt;0,$C115&gt;=$G115),U115,IF(AND($F115&lt;&gt;0,$C115&gt;=$F115),S115,IF(AND($E115&lt;&gt;0,$C115&gt;=$E115),Q115,O115))))</f>
        <v>0</v>
      </c>
      <c r="M115" s="7" t="n">
        <f aca="false">Tarif_avec_Préparation_Commande!A115</f>
        <v>0</v>
      </c>
      <c r="N115" s="7" t="n">
        <f aca="false">Tarif_avec_Préparation_Commande!B115</f>
        <v>0</v>
      </c>
      <c r="O115" s="93" t="n">
        <f aca="false">Tarif_avec_Préparation_Commande!C115</f>
        <v>0</v>
      </c>
      <c r="P115" s="7" t="n">
        <f aca="false">Tarif_avec_Préparation_Commande!D115</f>
        <v>0</v>
      </c>
      <c r="Q115" s="93" t="n">
        <f aca="false">Tarif_avec_Préparation_Commande!E115</f>
        <v>0</v>
      </c>
      <c r="R115" s="7" t="n">
        <f aca="false">Tarif_avec_Préparation_Commande!F115</f>
        <v>0</v>
      </c>
      <c r="S115" s="93" t="n">
        <f aca="false">Tarif_avec_Préparation_Commande!G115</f>
        <v>0</v>
      </c>
      <c r="T115" s="7" t="n">
        <f aca="false">Tarif_avec_Préparation_Commande!H115</f>
        <v>0</v>
      </c>
      <c r="U115" s="93" t="n">
        <f aca="false">Tarif_avec_Préparation_Commande!I115</f>
        <v>0</v>
      </c>
    </row>
    <row r="116" customFormat="false" ht="12.8" hidden="false" customHeight="false" outlineLevel="0" collapsed="false">
      <c r="A116" s="88" t="n">
        <f aca="false">N116</f>
        <v>0</v>
      </c>
      <c r="B116" s="7" t="str">
        <f aca="false">"CTR"&amp;N116</f>
        <v>CTR0</v>
      </c>
      <c r="C116" s="7" t="n">
        <f aca="false">SUMIF(Bon_de_Commande!O$24:O$983,A116,Bon_de_Commande!C$24:C$983)</f>
        <v>0</v>
      </c>
      <c r="J116" s="88" t="n">
        <f aca="false">IF(AND($H116&lt;&gt;0, $C116&gt;=$H116),V116,IF(AND($G116&lt;&gt;0,$C116&gt;=$G116),T116,IF(AND($F116&lt;&gt;0,$C116&gt;=$F116),R116,IF(AND($E116&lt;&gt;0,$C116&gt;=$E116),P116,N116))))</f>
        <v>0</v>
      </c>
      <c r="K116" s="93" t="n">
        <f aca="false">IF(AND($H116&lt;&gt;0, $C116&gt;=$H116),W116,IF(AND($G116&lt;&gt;0,$C116&gt;=$G116),U116,IF(AND($F116&lt;&gt;0,$C116&gt;=$F116),S116,IF(AND($E116&lt;&gt;0,$C116&gt;=$E116),Q116,O116))))</f>
        <v>0</v>
      </c>
      <c r="M116" s="7" t="n">
        <f aca="false">Tarif_avec_Préparation_Commande!A116</f>
        <v>0</v>
      </c>
      <c r="N116" s="7" t="n">
        <f aca="false">Tarif_avec_Préparation_Commande!B116</f>
        <v>0</v>
      </c>
      <c r="O116" s="93" t="n">
        <f aca="false">Tarif_avec_Préparation_Commande!C116</f>
        <v>0</v>
      </c>
      <c r="P116" s="7" t="n">
        <f aca="false">Tarif_avec_Préparation_Commande!D116</f>
        <v>0</v>
      </c>
      <c r="Q116" s="93" t="n">
        <f aca="false">Tarif_avec_Préparation_Commande!E116</f>
        <v>0</v>
      </c>
      <c r="R116" s="7" t="n">
        <f aca="false">Tarif_avec_Préparation_Commande!F116</f>
        <v>0</v>
      </c>
      <c r="S116" s="93" t="n">
        <f aca="false">Tarif_avec_Préparation_Commande!G116</f>
        <v>0</v>
      </c>
      <c r="T116" s="7" t="n">
        <f aca="false">Tarif_avec_Préparation_Commande!H116</f>
        <v>0</v>
      </c>
      <c r="U116" s="93" t="n">
        <f aca="false">Tarif_avec_Préparation_Commande!I116</f>
        <v>0</v>
      </c>
    </row>
    <row r="117" customFormat="false" ht="12.8" hidden="false" customHeight="false" outlineLevel="0" collapsed="false">
      <c r="A117" s="88" t="n">
        <f aca="false">N117</f>
        <v>0</v>
      </c>
      <c r="B117" s="7" t="str">
        <f aca="false">"CTR"&amp;N117</f>
        <v>CTR0</v>
      </c>
      <c r="C117" s="7" t="n">
        <f aca="false">SUMIF(Bon_de_Commande!O$24:O$983,A117,Bon_de_Commande!C$24:C$983)</f>
        <v>0</v>
      </c>
      <c r="J117" s="88" t="n">
        <f aca="false">IF(AND($H117&lt;&gt;0, $C117&gt;=$H117),V117,IF(AND($G117&lt;&gt;0,$C117&gt;=$G117),T117,IF(AND($F117&lt;&gt;0,$C117&gt;=$F117),R117,IF(AND($E117&lt;&gt;0,$C117&gt;=$E117),P117,N117))))</f>
        <v>0</v>
      </c>
      <c r="K117" s="93" t="n">
        <f aca="false">IF(AND($H117&lt;&gt;0, $C117&gt;=$H117),W117,IF(AND($G117&lt;&gt;0,$C117&gt;=$G117),U117,IF(AND($F117&lt;&gt;0,$C117&gt;=$F117),S117,IF(AND($E117&lt;&gt;0,$C117&gt;=$E117),Q117,O117))))</f>
        <v>0</v>
      </c>
      <c r="M117" s="7" t="n">
        <f aca="false">Tarif_avec_Préparation_Commande!A117</f>
        <v>0</v>
      </c>
      <c r="N117" s="7" t="n">
        <f aca="false">Tarif_avec_Préparation_Commande!B117</f>
        <v>0</v>
      </c>
      <c r="O117" s="93" t="n">
        <f aca="false">Tarif_avec_Préparation_Commande!C117</f>
        <v>0</v>
      </c>
      <c r="P117" s="7" t="n">
        <f aca="false">Tarif_avec_Préparation_Commande!D117</f>
        <v>0</v>
      </c>
      <c r="Q117" s="93" t="n">
        <f aca="false">Tarif_avec_Préparation_Commande!E117</f>
        <v>0</v>
      </c>
      <c r="R117" s="7" t="n">
        <f aca="false">Tarif_avec_Préparation_Commande!F117</f>
        <v>0</v>
      </c>
      <c r="S117" s="93" t="n">
        <f aca="false">Tarif_avec_Préparation_Commande!G117</f>
        <v>0</v>
      </c>
      <c r="T117" s="7" t="n">
        <f aca="false">Tarif_avec_Préparation_Commande!H117</f>
        <v>0</v>
      </c>
      <c r="U117" s="93" t="n">
        <f aca="false">Tarif_avec_Préparation_Commande!I117</f>
        <v>0</v>
      </c>
    </row>
    <row r="118" customFormat="false" ht="12.8" hidden="false" customHeight="false" outlineLevel="0" collapsed="false">
      <c r="A118" s="88" t="n">
        <f aca="false">N118</f>
        <v>0</v>
      </c>
      <c r="B118" s="7" t="str">
        <f aca="false">"CTR"&amp;N118</f>
        <v>CTR0</v>
      </c>
      <c r="C118" s="7" t="n">
        <f aca="false">SUMIF(Bon_de_Commande!O$24:O$983,A118,Bon_de_Commande!C$24:C$983)</f>
        <v>0</v>
      </c>
      <c r="J118" s="88" t="n">
        <f aca="false">IF(AND($H118&lt;&gt;0, $C118&gt;=$H118),V118,IF(AND($G118&lt;&gt;0,$C118&gt;=$G118),T118,IF(AND($F118&lt;&gt;0,$C118&gt;=$F118),R118,IF(AND($E118&lt;&gt;0,$C118&gt;=$E118),P118,N118))))</f>
        <v>0</v>
      </c>
      <c r="K118" s="93" t="n">
        <f aca="false">IF(AND($H118&lt;&gt;0, $C118&gt;=$H118),W118,IF(AND($G118&lt;&gt;0,$C118&gt;=$G118),U118,IF(AND($F118&lt;&gt;0,$C118&gt;=$F118),S118,IF(AND($E118&lt;&gt;0,$C118&gt;=$E118),Q118,O118))))</f>
        <v>0</v>
      </c>
      <c r="M118" s="7" t="n">
        <f aca="false">Tarif_avec_Préparation_Commande!A118</f>
        <v>0</v>
      </c>
      <c r="N118" s="7" t="n">
        <f aca="false">Tarif_avec_Préparation_Commande!B118</f>
        <v>0</v>
      </c>
      <c r="O118" s="93" t="n">
        <f aca="false">Tarif_avec_Préparation_Commande!C118</f>
        <v>0</v>
      </c>
      <c r="P118" s="7" t="n">
        <f aca="false">Tarif_avec_Préparation_Commande!D118</f>
        <v>0</v>
      </c>
      <c r="Q118" s="93" t="n">
        <f aca="false">Tarif_avec_Préparation_Commande!E118</f>
        <v>0</v>
      </c>
      <c r="R118" s="7" t="n">
        <f aca="false">Tarif_avec_Préparation_Commande!F118</f>
        <v>0</v>
      </c>
      <c r="S118" s="93" t="n">
        <f aca="false">Tarif_avec_Préparation_Commande!G118</f>
        <v>0</v>
      </c>
      <c r="T118" s="7" t="n">
        <f aca="false">Tarif_avec_Préparation_Commande!H118</f>
        <v>0</v>
      </c>
      <c r="U118" s="93" t="n">
        <f aca="false">Tarif_avec_Préparation_Commande!I118</f>
        <v>0</v>
      </c>
    </row>
    <row r="119" customFormat="false" ht="12.8" hidden="false" customHeight="false" outlineLevel="0" collapsed="false">
      <c r="A119" s="88" t="n">
        <f aca="false">N119</f>
        <v>0</v>
      </c>
      <c r="B119" s="7" t="str">
        <f aca="false">"CTR"&amp;N119</f>
        <v>CTR0</v>
      </c>
      <c r="C119" s="7" t="n">
        <f aca="false">SUMIF(Bon_de_Commande!O$24:O$983,A119,Bon_de_Commande!C$24:C$983)</f>
        <v>0</v>
      </c>
      <c r="J119" s="88" t="n">
        <f aca="false">IF(AND($H119&lt;&gt;0, $C119&gt;=$H119),V119,IF(AND($G119&lt;&gt;0,$C119&gt;=$G119),T119,IF(AND($F119&lt;&gt;0,$C119&gt;=$F119),R119,IF(AND($E119&lt;&gt;0,$C119&gt;=$E119),P119,N119))))</f>
        <v>0</v>
      </c>
      <c r="K119" s="93" t="n">
        <f aca="false">IF(AND($H119&lt;&gt;0, $C119&gt;=$H119),W119,IF(AND($G119&lt;&gt;0,$C119&gt;=$G119),U119,IF(AND($F119&lt;&gt;0,$C119&gt;=$F119),S119,IF(AND($E119&lt;&gt;0,$C119&gt;=$E119),Q119,O119))))</f>
        <v>0</v>
      </c>
      <c r="M119" s="7" t="n">
        <f aca="false">Tarif_avec_Préparation_Commande!A119</f>
        <v>0</v>
      </c>
      <c r="N119" s="7" t="n">
        <f aca="false">Tarif_avec_Préparation_Commande!B119</f>
        <v>0</v>
      </c>
      <c r="O119" s="93" t="n">
        <f aca="false">Tarif_avec_Préparation_Commande!C119</f>
        <v>0</v>
      </c>
      <c r="P119" s="7" t="n">
        <f aca="false">Tarif_avec_Préparation_Commande!D119</f>
        <v>0</v>
      </c>
      <c r="Q119" s="93" t="n">
        <f aca="false">Tarif_avec_Préparation_Commande!E119</f>
        <v>0</v>
      </c>
      <c r="R119" s="7" t="n">
        <f aca="false">Tarif_avec_Préparation_Commande!F119</f>
        <v>0</v>
      </c>
      <c r="S119" s="93" t="n">
        <f aca="false">Tarif_avec_Préparation_Commande!G119</f>
        <v>0</v>
      </c>
      <c r="T119" s="7" t="n">
        <f aca="false">Tarif_avec_Préparation_Commande!H119</f>
        <v>0</v>
      </c>
      <c r="U119" s="93" t="n">
        <f aca="false">Tarif_avec_Préparation_Commande!I119</f>
        <v>0</v>
      </c>
    </row>
    <row r="120" customFormat="false" ht="12.8" hidden="false" customHeight="false" outlineLevel="0" collapsed="false">
      <c r="A120" s="88" t="n">
        <f aca="false">N120</f>
        <v>0</v>
      </c>
      <c r="B120" s="7" t="str">
        <f aca="false">"CTR"&amp;N120</f>
        <v>CTR0</v>
      </c>
      <c r="C120" s="7" t="n">
        <f aca="false">SUMIF(Bon_de_Commande!O$24:O$983,A120,Bon_de_Commande!C$24:C$983)</f>
        <v>0</v>
      </c>
      <c r="J120" s="88" t="n">
        <f aca="false">IF(AND($H120&lt;&gt;0, $C120&gt;=$H120),V120,IF(AND($G120&lt;&gt;0,$C120&gt;=$G120),T120,IF(AND($F120&lt;&gt;0,$C120&gt;=$F120),R120,IF(AND($E120&lt;&gt;0,$C120&gt;=$E120),P120,N120))))</f>
        <v>0</v>
      </c>
      <c r="K120" s="93" t="n">
        <f aca="false">IF(AND($H120&lt;&gt;0, $C120&gt;=$H120),W120,IF(AND($G120&lt;&gt;0,$C120&gt;=$G120),U120,IF(AND($F120&lt;&gt;0,$C120&gt;=$F120),S120,IF(AND($E120&lt;&gt;0,$C120&gt;=$E120),Q120,O120))))</f>
        <v>0</v>
      </c>
      <c r="M120" s="7" t="n">
        <f aca="false">Tarif_avec_Préparation_Commande!A120</f>
        <v>0</v>
      </c>
      <c r="N120" s="7" t="n">
        <f aca="false">Tarif_avec_Préparation_Commande!B120</f>
        <v>0</v>
      </c>
      <c r="O120" s="93" t="n">
        <f aca="false">Tarif_avec_Préparation_Commande!C120</f>
        <v>0</v>
      </c>
      <c r="P120" s="7" t="n">
        <f aca="false">Tarif_avec_Préparation_Commande!D120</f>
        <v>0</v>
      </c>
      <c r="Q120" s="93" t="n">
        <f aca="false">Tarif_avec_Préparation_Commande!E120</f>
        <v>0</v>
      </c>
      <c r="R120" s="7" t="n">
        <f aca="false">Tarif_avec_Préparation_Commande!F120</f>
        <v>0</v>
      </c>
      <c r="S120" s="93" t="n">
        <f aca="false">Tarif_avec_Préparation_Commande!G120</f>
        <v>0</v>
      </c>
      <c r="T120" s="7" t="n">
        <f aca="false">Tarif_avec_Préparation_Commande!H120</f>
        <v>0</v>
      </c>
      <c r="U120" s="93" t="n">
        <f aca="false">Tarif_avec_Préparation_Commande!I120</f>
        <v>0</v>
      </c>
    </row>
    <row r="121" customFormat="false" ht="12.8" hidden="false" customHeight="false" outlineLevel="0" collapsed="false">
      <c r="A121" s="88" t="n">
        <f aca="false">N121</f>
        <v>0</v>
      </c>
      <c r="B121" s="7" t="str">
        <f aca="false">"CTR"&amp;N121</f>
        <v>CTR0</v>
      </c>
      <c r="C121" s="7" t="n">
        <f aca="false">SUMIF(Bon_de_Commande!O$24:O$983,A121,Bon_de_Commande!C$24:C$983)</f>
        <v>0</v>
      </c>
      <c r="J121" s="88" t="n">
        <f aca="false">IF(AND($H121&lt;&gt;0, $C121&gt;=$H121),V121,IF(AND($G121&lt;&gt;0,$C121&gt;=$G121),T121,IF(AND($F121&lt;&gt;0,$C121&gt;=$F121),R121,IF(AND($E121&lt;&gt;0,$C121&gt;=$E121),P121,N121))))</f>
        <v>0</v>
      </c>
      <c r="K121" s="93" t="n">
        <f aca="false">IF(AND($H121&lt;&gt;0, $C121&gt;=$H121),W121,IF(AND($G121&lt;&gt;0,$C121&gt;=$G121),U121,IF(AND($F121&lt;&gt;0,$C121&gt;=$F121),S121,IF(AND($E121&lt;&gt;0,$C121&gt;=$E121),Q121,O121))))</f>
        <v>0</v>
      </c>
      <c r="M121" s="7" t="n">
        <f aca="false">Tarif_avec_Préparation_Commande!A121</f>
        <v>0</v>
      </c>
      <c r="N121" s="7" t="n">
        <f aca="false">Tarif_avec_Préparation_Commande!B121</f>
        <v>0</v>
      </c>
      <c r="O121" s="93" t="n">
        <f aca="false">Tarif_avec_Préparation_Commande!C121</f>
        <v>0</v>
      </c>
      <c r="P121" s="7" t="n">
        <f aca="false">Tarif_avec_Préparation_Commande!D121</f>
        <v>0</v>
      </c>
      <c r="Q121" s="93" t="n">
        <f aca="false">Tarif_avec_Préparation_Commande!E121</f>
        <v>0</v>
      </c>
      <c r="R121" s="7" t="n">
        <f aca="false">Tarif_avec_Préparation_Commande!F121</f>
        <v>0</v>
      </c>
      <c r="S121" s="93" t="n">
        <f aca="false">Tarif_avec_Préparation_Commande!G121</f>
        <v>0</v>
      </c>
      <c r="T121" s="7" t="n">
        <f aca="false">Tarif_avec_Préparation_Commande!H121</f>
        <v>0</v>
      </c>
      <c r="U121" s="93" t="n">
        <f aca="false">Tarif_avec_Préparation_Commande!I121</f>
        <v>0</v>
      </c>
    </row>
    <row r="122" customFormat="false" ht="12.8" hidden="false" customHeight="false" outlineLevel="0" collapsed="false">
      <c r="A122" s="88" t="n">
        <f aca="false">N122</f>
        <v>0</v>
      </c>
      <c r="B122" s="7" t="str">
        <f aca="false">"CTR"&amp;N122</f>
        <v>CTR0</v>
      </c>
      <c r="C122" s="7" t="n">
        <f aca="false">SUMIF(Bon_de_Commande!O$24:O$983,A122,Bon_de_Commande!C$24:C$983)</f>
        <v>0</v>
      </c>
      <c r="J122" s="88" t="n">
        <f aca="false">IF(AND($H122&lt;&gt;0, $C122&gt;=$H122),V122,IF(AND($G122&lt;&gt;0,$C122&gt;=$G122),T122,IF(AND($F122&lt;&gt;0,$C122&gt;=$F122),R122,IF(AND($E122&lt;&gt;0,$C122&gt;=$E122),P122,N122))))</f>
        <v>0</v>
      </c>
      <c r="K122" s="93" t="n">
        <f aca="false">IF(AND($H122&lt;&gt;0, $C122&gt;=$H122),W122,IF(AND($G122&lt;&gt;0,$C122&gt;=$G122),U122,IF(AND($F122&lt;&gt;0,$C122&gt;=$F122),S122,IF(AND($E122&lt;&gt;0,$C122&gt;=$E122),Q122,O122))))</f>
        <v>0</v>
      </c>
      <c r="M122" s="7" t="n">
        <f aca="false">Tarif_avec_Préparation_Commande!A122</f>
        <v>0</v>
      </c>
      <c r="N122" s="7" t="n">
        <f aca="false">Tarif_avec_Préparation_Commande!B122</f>
        <v>0</v>
      </c>
      <c r="O122" s="93" t="n">
        <f aca="false">Tarif_avec_Préparation_Commande!C122</f>
        <v>0</v>
      </c>
      <c r="P122" s="7" t="n">
        <f aca="false">Tarif_avec_Préparation_Commande!D122</f>
        <v>0</v>
      </c>
      <c r="Q122" s="93" t="n">
        <f aca="false">Tarif_avec_Préparation_Commande!E122</f>
        <v>0</v>
      </c>
      <c r="R122" s="7" t="n">
        <f aca="false">Tarif_avec_Préparation_Commande!F122</f>
        <v>0</v>
      </c>
      <c r="S122" s="93" t="n">
        <f aca="false">Tarif_avec_Préparation_Commande!G122</f>
        <v>0</v>
      </c>
      <c r="T122" s="7" t="n">
        <f aca="false">Tarif_avec_Préparation_Commande!H122</f>
        <v>0</v>
      </c>
      <c r="U122" s="93" t="n">
        <f aca="false">Tarif_avec_Préparation_Commande!I122</f>
        <v>0</v>
      </c>
    </row>
    <row r="123" customFormat="false" ht="12.8" hidden="false" customHeight="false" outlineLevel="0" collapsed="false">
      <c r="A123" s="88" t="n">
        <f aca="false">N123</f>
        <v>0</v>
      </c>
      <c r="B123" s="7" t="str">
        <f aca="false">"CTR"&amp;N123</f>
        <v>CTR0</v>
      </c>
      <c r="C123" s="7" t="n">
        <f aca="false">SUMIF(Bon_de_Commande!O$24:O$983,A123,Bon_de_Commande!C$24:C$983)</f>
        <v>0</v>
      </c>
      <c r="J123" s="88" t="n">
        <f aca="false">IF(AND($H123&lt;&gt;0, $C123&gt;=$H123),V123,IF(AND($G123&lt;&gt;0,$C123&gt;=$G123),T123,IF(AND($F123&lt;&gt;0,$C123&gt;=$F123),R123,IF(AND($E123&lt;&gt;0,$C123&gt;=$E123),P123,N123))))</f>
        <v>0</v>
      </c>
      <c r="K123" s="93" t="n">
        <f aca="false">IF(AND($H123&lt;&gt;0, $C123&gt;=$H123),W123,IF(AND($G123&lt;&gt;0,$C123&gt;=$G123),U123,IF(AND($F123&lt;&gt;0,$C123&gt;=$F123),S123,IF(AND($E123&lt;&gt;0,$C123&gt;=$E123),Q123,O123))))</f>
        <v>0</v>
      </c>
      <c r="M123" s="7" t="n">
        <f aca="false">Tarif_avec_Préparation_Commande!A123</f>
        <v>0</v>
      </c>
      <c r="N123" s="7" t="n">
        <f aca="false">Tarif_avec_Préparation_Commande!B123</f>
        <v>0</v>
      </c>
      <c r="O123" s="93" t="n">
        <f aca="false">Tarif_avec_Préparation_Commande!C123</f>
        <v>0</v>
      </c>
      <c r="P123" s="7" t="n">
        <f aca="false">Tarif_avec_Préparation_Commande!D123</f>
        <v>0</v>
      </c>
      <c r="Q123" s="93" t="n">
        <f aca="false">Tarif_avec_Préparation_Commande!E123</f>
        <v>0</v>
      </c>
      <c r="R123" s="7" t="n">
        <f aca="false">Tarif_avec_Préparation_Commande!F123</f>
        <v>0</v>
      </c>
      <c r="S123" s="93" t="n">
        <f aca="false">Tarif_avec_Préparation_Commande!G123</f>
        <v>0</v>
      </c>
      <c r="T123" s="7" t="n">
        <f aca="false">Tarif_avec_Préparation_Commande!H123</f>
        <v>0</v>
      </c>
      <c r="U123" s="93" t="n">
        <f aca="false">Tarif_avec_Préparation_Commande!I123</f>
        <v>0</v>
      </c>
    </row>
    <row r="124" customFormat="false" ht="12.8" hidden="false" customHeight="false" outlineLevel="0" collapsed="false">
      <c r="A124" s="88" t="n">
        <f aca="false">N124</f>
        <v>0</v>
      </c>
      <c r="B124" s="7" t="str">
        <f aca="false">"CTR"&amp;N124</f>
        <v>CTR0</v>
      </c>
      <c r="C124" s="7" t="n">
        <f aca="false">SUMIF(Bon_de_Commande!O$24:O$983,A124,Bon_de_Commande!C$24:C$983)</f>
        <v>0</v>
      </c>
      <c r="J124" s="88" t="n">
        <f aca="false">IF(AND($H124&lt;&gt;0, $C124&gt;=$H124),V124,IF(AND($G124&lt;&gt;0,$C124&gt;=$G124),T124,IF(AND($F124&lt;&gt;0,$C124&gt;=$F124),R124,IF(AND($E124&lt;&gt;0,$C124&gt;=$E124),P124,N124))))</f>
        <v>0</v>
      </c>
      <c r="K124" s="93" t="n">
        <f aca="false">IF(AND($H124&lt;&gt;0, $C124&gt;=$H124),W124,IF(AND($G124&lt;&gt;0,$C124&gt;=$G124),U124,IF(AND($F124&lt;&gt;0,$C124&gt;=$F124),S124,IF(AND($E124&lt;&gt;0,$C124&gt;=$E124),Q124,O124))))</f>
        <v>0</v>
      </c>
      <c r="M124" s="7" t="n">
        <f aca="false">Tarif_avec_Préparation_Commande!A124</f>
        <v>0</v>
      </c>
      <c r="N124" s="7" t="n">
        <f aca="false">Tarif_avec_Préparation_Commande!B124</f>
        <v>0</v>
      </c>
      <c r="O124" s="93" t="n">
        <f aca="false">Tarif_avec_Préparation_Commande!C124</f>
        <v>0</v>
      </c>
      <c r="P124" s="7" t="n">
        <f aca="false">Tarif_avec_Préparation_Commande!D124</f>
        <v>0</v>
      </c>
      <c r="Q124" s="93" t="n">
        <f aca="false">Tarif_avec_Préparation_Commande!E124</f>
        <v>0</v>
      </c>
      <c r="R124" s="7" t="n">
        <f aca="false">Tarif_avec_Préparation_Commande!F124</f>
        <v>0</v>
      </c>
      <c r="S124" s="93" t="n">
        <f aca="false">Tarif_avec_Préparation_Commande!G124</f>
        <v>0</v>
      </c>
      <c r="T124" s="7" t="n">
        <f aca="false">Tarif_avec_Préparation_Commande!H124</f>
        <v>0</v>
      </c>
      <c r="U124" s="93" t="n">
        <f aca="false">Tarif_avec_Préparation_Commande!I124</f>
        <v>0</v>
      </c>
    </row>
    <row r="125" customFormat="false" ht="12.8" hidden="false" customHeight="false" outlineLevel="0" collapsed="false">
      <c r="A125" s="88" t="n">
        <f aca="false">N125</f>
        <v>0</v>
      </c>
      <c r="B125" s="7" t="str">
        <f aca="false">"CTR"&amp;N125</f>
        <v>CTR0</v>
      </c>
      <c r="C125" s="7" t="n">
        <f aca="false">SUMIF(Bon_de_Commande!O$24:O$983,A125,Bon_de_Commande!C$24:C$983)</f>
        <v>0</v>
      </c>
      <c r="J125" s="88" t="n">
        <f aca="false">IF(AND($H125&lt;&gt;0, $C125&gt;=$H125),V125,IF(AND($G125&lt;&gt;0,$C125&gt;=$G125),T125,IF(AND($F125&lt;&gt;0,$C125&gt;=$F125),R125,IF(AND($E125&lt;&gt;0,$C125&gt;=$E125),P125,N125))))</f>
        <v>0</v>
      </c>
      <c r="K125" s="93" t="n">
        <f aca="false">IF(AND($H125&lt;&gt;0, $C125&gt;=$H125),W125,IF(AND($G125&lt;&gt;0,$C125&gt;=$G125),U125,IF(AND($F125&lt;&gt;0,$C125&gt;=$F125),S125,IF(AND($E125&lt;&gt;0,$C125&gt;=$E125),Q125,O125))))</f>
        <v>0</v>
      </c>
      <c r="M125" s="7" t="n">
        <f aca="false">Tarif_avec_Préparation_Commande!A125</f>
        <v>0</v>
      </c>
      <c r="N125" s="7" t="n">
        <f aca="false">Tarif_avec_Préparation_Commande!B125</f>
        <v>0</v>
      </c>
      <c r="O125" s="93" t="n">
        <f aca="false">Tarif_avec_Préparation_Commande!C125</f>
        <v>0</v>
      </c>
      <c r="P125" s="7" t="n">
        <f aca="false">Tarif_avec_Préparation_Commande!D125</f>
        <v>0</v>
      </c>
      <c r="Q125" s="93" t="n">
        <f aca="false">Tarif_avec_Préparation_Commande!E125</f>
        <v>0</v>
      </c>
      <c r="R125" s="7" t="n">
        <f aca="false">Tarif_avec_Préparation_Commande!F125</f>
        <v>0</v>
      </c>
      <c r="S125" s="93" t="n">
        <f aca="false">Tarif_avec_Préparation_Commande!G125</f>
        <v>0</v>
      </c>
      <c r="T125" s="7" t="n">
        <f aca="false">Tarif_avec_Préparation_Commande!H125</f>
        <v>0</v>
      </c>
      <c r="U125" s="93" t="n">
        <f aca="false">Tarif_avec_Préparation_Commande!I125</f>
        <v>0</v>
      </c>
    </row>
    <row r="126" customFormat="false" ht="12.8" hidden="false" customHeight="false" outlineLevel="0" collapsed="false">
      <c r="A126" s="88" t="n">
        <f aca="false">N126</f>
        <v>0</v>
      </c>
      <c r="B126" s="7" t="str">
        <f aca="false">"CTR"&amp;N126</f>
        <v>CTR0</v>
      </c>
      <c r="C126" s="7" t="n">
        <f aca="false">SUMIF(Bon_de_Commande!O$24:O$983,A126,Bon_de_Commande!C$24:C$983)</f>
        <v>0</v>
      </c>
      <c r="J126" s="88" t="n">
        <f aca="false">IF(AND($H126&lt;&gt;0, $C126&gt;=$H126),V126,IF(AND($G126&lt;&gt;0,$C126&gt;=$G126),T126,IF(AND($F126&lt;&gt;0,$C126&gt;=$F126),R126,IF(AND($E126&lt;&gt;0,$C126&gt;=$E126),P126,N126))))</f>
        <v>0</v>
      </c>
      <c r="K126" s="93" t="n">
        <f aca="false">IF(AND($H126&lt;&gt;0, $C126&gt;=$H126),W126,IF(AND($G126&lt;&gt;0,$C126&gt;=$G126),U126,IF(AND($F126&lt;&gt;0,$C126&gt;=$F126),S126,IF(AND($E126&lt;&gt;0,$C126&gt;=$E126),Q126,O126))))</f>
        <v>0</v>
      </c>
      <c r="M126" s="7" t="n">
        <f aca="false">Tarif_avec_Préparation_Commande!A126</f>
        <v>0</v>
      </c>
      <c r="N126" s="7" t="n">
        <f aca="false">Tarif_avec_Préparation_Commande!B126</f>
        <v>0</v>
      </c>
      <c r="O126" s="93" t="n">
        <f aca="false">Tarif_avec_Préparation_Commande!C126</f>
        <v>0</v>
      </c>
      <c r="P126" s="7" t="n">
        <f aca="false">Tarif_avec_Préparation_Commande!D126</f>
        <v>0</v>
      </c>
      <c r="Q126" s="93" t="n">
        <f aca="false">Tarif_avec_Préparation_Commande!E126</f>
        <v>0</v>
      </c>
      <c r="R126" s="7" t="n">
        <f aca="false">Tarif_avec_Préparation_Commande!F126</f>
        <v>0</v>
      </c>
      <c r="S126" s="93" t="n">
        <f aca="false">Tarif_avec_Préparation_Commande!G126</f>
        <v>0</v>
      </c>
      <c r="T126" s="7" t="n">
        <f aca="false">Tarif_avec_Préparation_Commande!H126</f>
        <v>0</v>
      </c>
      <c r="U126" s="93" t="n">
        <f aca="false">Tarif_avec_Préparation_Commande!I126</f>
        <v>0</v>
      </c>
    </row>
    <row r="127" customFormat="false" ht="12.8" hidden="false" customHeight="false" outlineLevel="0" collapsed="false">
      <c r="A127" s="88" t="n">
        <f aca="false">N127</f>
        <v>0</v>
      </c>
      <c r="B127" s="7" t="str">
        <f aca="false">"CTR"&amp;N127</f>
        <v>CTR0</v>
      </c>
      <c r="C127" s="7" t="n">
        <f aca="false">SUMIF(Bon_de_Commande!O$24:O$983,A127,Bon_de_Commande!C$24:C$983)</f>
        <v>0</v>
      </c>
      <c r="J127" s="88" t="n">
        <f aca="false">IF(AND($H127&lt;&gt;0, $C127&gt;=$H127),V127,IF(AND($G127&lt;&gt;0,$C127&gt;=$G127),T127,IF(AND($F127&lt;&gt;0,$C127&gt;=$F127),R127,IF(AND($E127&lt;&gt;0,$C127&gt;=$E127),P127,N127))))</f>
        <v>0</v>
      </c>
      <c r="K127" s="93" t="n">
        <f aca="false">IF(AND($H127&lt;&gt;0, $C127&gt;=$H127),W127,IF(AND($G127&lt;&gt;0,$C127&gt;=$G127),U127,IF(AND($F127&lt;&gt;0,$C127&gt;=$F127),S127,IF(AND($E127&lt;&gt;0,$C127&gt;=$E127),Q127,O127))))</f>
        <v>0</v>
      </c>
      <c r="M127" s="7" t="n">
        <f aca="false">Tarif_avec_Préparation_Commande!A127</f>
        <v>0</v>
      </c>
      <c r="N127" s="7" t="n">
        <f aca="false">Tarif_avec_Préparation_Commande!B127</f>
        <v>0</v>
      </c>
      <c r="O127" s="93" t="n">
        <f aca="false">Tarif_avec_Préparation_Commande!C127</f>
        <v>0</v>
      </c>
      <c r="P127" s="7" t="n">
        <f aca="false">Tarif_avec_Préparation_Commande!D127</f>
        <v>0</v>
      </c>
      <c r="Q127" s="93" t="n">
        <f aca="false">Tarif_avec_Préparation_Commande!E127</f>
        <v>0</v>
      </c>
      <c r="R127" s="7" t="n">
        <f aca="false">Tarif_avec_Préparation_Commande!F127</f>
        <v>0</v>
      </c>
      <c r="S127" s="93" t="n">
        <f aca="false">Tarif_avec_Préparation_Commande!G127</f>
        <v>0</v>
      </c>
      <c r="T127" s="7" t="n">
        <f aca="false">Tarif_avec_Préparation_Commande!H127</f>
        <v>0</v>
      </c>
      <c r="U127" s="93" t="n">
        <f aca="false">Tarif_avec_Préparation_Commande!I127</f>
        <v>0</v>
      </c>
    </row>
    <row r="128" customFormat="false" ht="12.8" hidden="false" customHeight="false" outlineLevel="0" collapsed="false">
      <c r="A128" s="88" t="n">
        <f aca="false">N128</f>
        <v>0</v>
      </c>
      <c r="B128" s="7" t="str">
        <f aca="false">"CTR"&amp;N128</f>
        <v>CTR0</v>
      </c>
      <c r="C128" s="7" t="n">
        <f aca="false">SUMIF(Bon_de_Commande!O$24:O$983,A128,Bon_de_Commande!C$24:C$983)</f>
        <v>0</v>
      </c>
      <c r="J128" s="88" t="n">
        <f aca="false">IF(AND($H128&lt;&gt;0, $C128&gt;=$H128),V128,IF(AND($G128&lt;&gt;0,$C128&gt;=$G128),T128,IF(AND($F128&lt;&gt;0,$C128&gt;=$F128),R128,IF(AND($E128&lt;&gt;0,$C128&gt;=$E128),P128,N128))))</f>
        <v>0</v>
      </c>
      <c r="K128" s="93" t="n">
        <f aca="false">IF(AND($H128&lt;&gt;0, $C128&gt;=$H128),W128,IF(AND($G128&lt;&gt;0,$C128&gt;=$G128),U128,IF(AND($F128&lt;&gt;0,$C128&gt;=$F128),S128,IF(AND($E128&lt;&gt;0,$C128&gt;=$E128),Q128,O128))))</f>
        <v>0</v>
      </c>
      <c r="M128" s="7" t="n">
        <f aca="false">Tarif_avec_Préparation_Commande!A128</f>
        <v>0</v>
      </c>
      <c r="N128" s="7" t="n">
        <f aca="false">Tarif_avec_Préparation_Commande!B128</f>
        <v>0</v>
      </c>
      <c r="O128" s="93" t="n">
        <f aca="false">Tarif_avec_Préparation_Commande!C128</f>
        <v>0</v>
      </c>
      <c r="P128" s="7" t="n">
        <f aca="false">Tarif_avec_Préparation_Commande!D128</f>
        <v>0</v>
      </c>
      <c r="Q128" s="93" t="n">
        <f aca="false">Tarif_avec_Préparation_Commande!E128</f>
        <v>0</v>
      </c>
      <c r="R128" s="7" t="n">
        <f aca="false">Tarif_avec_Préparation_Commande!F128</f>
        <v>0</v>
      </c>
      <c r="S128" s="93" t="n">
        <f aca="false">Tarif_avec_Préparation_Commande!G128</f>
        <v>0</v>
      </c>
      <c r="T128" s="7" t="n">
        <f aca="false">Tarif_avec_Préparation_Commande!H128</f>
        <v>0</v>
      </c>
      <c r="U128" s="93" t="n">
        <f aca="false">Tarif_avec_Préparation_Commande!I128</f>
        <v>0</v>
      </c>
    </row>
    <row r="129" customFormat="false" ht="12.8" hidden="false" customHeight="false" outlineLevel="0" collapsed="false">
      <c r="A129" s="88" t="n">
        <f aca="false">N129</f>
        <v>0</v>
      </c>
      <c r="B129" s="7" t="str">
        <f aca="false">"CTR"&amp;N129</f>
        <v>CTR0</v>
      </c>
      <c r="C129" s="7" t="n">
        <f aca="false">SUMIF(Bon_de_Commande!O$24:O$983,A129,Bon_de_Commande!C$24:C$983)</f>
        <v>0</v>
      </c>
      <c r="J129" s="88" t="n">
        <f aca="false">IF(AND($H129&lt;&gt;0, $C129&gt;=$H129),V129,IF(AND($G129&lt;&gt;0,$C129&gt;=$G129),T129,IF(AND($F129&lt;&gt;0,$C129&gt;=$F129),R129,IF(AND($E129&lt;&gt;0,$C129&gt;=$E129),P129,N129))))</f>
        <v>0</v>
      </c>
      <c r="K129" s="93" t="n">
        <f aca="false">IF(AND($H129&lt;&gt;0, $C129&gt;=$H129),W129,IF(AND($G129&lt;&gt;0,$C129&gt;=$G129),U129,IF(AND($F129&lt;&gt;0,$C129&gt;=$F129),S129,IF(AND($E129&lt;&gt;0,$C129&gt;=$E129),Q129,O129))))</f>
        <v>0</v>
      </c>
      <c r="M129" s="7" t="n">
        <f aca="false">Tarif_avec_Préparation_Commande!A129</f>
        <v>0</v>
      </c>
      <c r="N129" s="7" t="n">
        <f aca="false">Tarif_avec_Préparation_Commande!B129</f>
        <v>0</v>
      </c>
      <c r="O129" s="93" t="n">
        <f aca="false">Tarif_avec_Préparation_Commande!C129</f>
        <v>0</v>
      </c>
      <c r="P129" s="7" t="n">
        <f aca="false">Tarif_avec_Préparation_Commande!D129</f>
        <v>0</v>
      </c>
      <c r="Q129" s="93" t="n">
        <f aca="false">Tarif_avec_Préparation_Commande!E129</f>
        <v>0</v>
      </c>
      <c r="R129" s="7" t="n">
        <f aca="false">Tarif_avec_Préparation_Commande!F129</f>
        <v>0</v>
      </c>
      <c r="S129" s="93" t="n">
        <f aca="false">Tarif_avec_Préparation_Commande!G129</f>
        <v>0</v>
      </c>
      <c r="T129" s="7" t="n">
        <f aca="false">Tarif_avec_Préparation_Commande!H129</f>
        <v>0</v>
      </c>
      <c r="U129" s="93" t="n">
        <f aca="false">Tarif_avec_Préparation_Commande!I129</f>
        <v>0</v>
      </c>
    </row>
    <row r="130" customFormat="false" ht="12.8" hidden="false" customHeight="false" outlineLevel="0" collapsed="false">
      <c r="A130" s="88" t="n">
        <f aca="false">N130</f>
        <v>0</v>
      </c>
      <c r="B130" s="7" t="str">
        <f aca="false">"CTR"&amp;N130</f>
        <v>CTR0</v>
      </c>
      <c r="C130" s="7" t="n">
        <f aca="false">SUMIF(Bon_de_Commande!O$24:O$983,A130,Bon_de_Commande!C$24:C$983)</f>
        <v>0</v>
      </c>
      <c r="J130" s="88" t="n">
        <f aca="false">IF(AND($H130&lt;&gt;0, $C130&gt;=$H130),V130,IF(AND($G130&lt;&gt;0,$C130&gt;=$G130),T130,IF(AND($F130&lt;&gt;0,$C130&gt;=$F130),R130,IF(AND($E130&lt;&gt;0,$C130&gt;=$E130),P130,N130))))</f>
        <v>0</v>
      </c>
      <c r="K130" s="93" t="n">
        <f aca="false">IF(AND($H130&lt;&gt;0, $C130&gt;=$H130),W130,IF(AND($G130&lt;&gt;0,$C130&gt;=$G130),U130,IF(AND($F130&lt;&gt;0,$C130&gt;=$F130),S130,IF(AND($E130&lt;&gt;0,$C130&gt;=$E130),Q130,O130))))</f>
        <v>0</v>
      </c>
      <c r="M130" s="7" t="n">
        <f aca="false">Tarif_avec_Préparation_Commande!A130</f>
        <v>0</v>
      </c>
      <c r="N130" s="7" t="n">
        <f aca="false">Tarif_avec_Préparation_Commande!B130</f>
        <v>0</v>
      </c>
      <c r="O130" s="93" t="n">
        <f aca="false">Tarif_avec_Préparation_Commande!C130</f>
        <v>0</v>
      </c>
      <c r="P130" s="7" t="n">
        <f aca="false">Tarif_avec_Préparation_Commande!D130</f>
        <v>0</v>
      </c>
      <c r="Q130" s="93" t="n">
        <f aca="false">Tarif_avec_Préparation_Commande!E130</f>
        <v>0</v>
      </c>
      <c r="R130" s="7" t="n">
        <f aca="false">Tarif_avec_Préparation_Commande!F130</f>
        <v>0</v>
      </c>
      <c r="S130" s="93" t="n">
        <f aca="false">Tarif_avec_Préparation_Commande!G130</f>
        <v>0</v>
      </c>
      <c r="T130" s="7" t="n">
        <f aca="false">Tarif_avec_Préparation_Commande!H130</f>
        <v>0</v>
      </c>
      <c r="U130" s="93" t="n">
        <f aca="false">Tarif_avec_Préparation_Commande!I130</f>
        <v>0</v>
      </c>
    </row>
    <row r="131" customFormat="false" ht="12.8" hidden="false" customHeight="false" outlineLevel="0" collapsed="false">
      <c r="A131" s="88" t="n">
        <f aca="false">N131</f>
        <v>0</v>
      </c>
      <c r="B131" s="7" t="str">
        <f aca="false">"CTR"&amp;N131</f>
        <v>CTR0</v>
      </c>
      <c r="C131" s="7" t="n">
        <f aca="false">SUMIF(Bon_de_Commande!O$24:O$983,A131,Bon_de_Commande!C$24:C$983)</f>
        <v>0</v>
      </c>
      <c r="J131" s="88" t="n">
        <f aca="false">IF(AND($H131&lt;&gt;0, $C131&gt;=$H131),V131,IF(AND($G131&lt;&gt;0,$C131&gt;=$G131),T131,IF(AND($F131&lt;&gt;0,$C131&gt;=$F131),R131,IF(AND($E131&lt;&gt;0,$C131&gt;=$E131),P131,N131))))</f>
        <v>0</v>
      </c>
      <c r="K131" s="93" t="n">
        <f aca="false">IF(AND($H131&lt;&gt;0, $C131&gt;=$H131),W131,IF(AND($G131&lt;&gt;0,$C131&gt;=$G131),U131,IF(AND($F131&lt;&gt;0,$C131&gt;=$F131),S131,IF(AND($E131&lt;&gt;0,$C131&gt;=$E131),Q131,O131))))</f>
        <v>0</v>
      </c>
      <c r="M131" s="7" t="n">
        <f aca="false">Tarif_avec_Préparation_Commande!A131</f>
        <v>0</v>
      </c>
      <c r="N131" s="7" t="n">
        <f aca="false">Tarif_avec_Préparation_Commande!B131</f>
        <v>0</v>
      </c>
      <c r="O131" s="93" t="n">
        <f aca="false">Tarif_avec_Préparation_Commande!C131</f>
        <v>0</v>
      </c>
      <c r="P131" s="7" t="n">
        <f aca="false">Tarif_avec_Préparation_Commande!D131</f>
        <v>0</v>
      </c>
      <c r="Q131" s="93" t="n">
        <f aca="false">Tarif_avec_Préparation_Commande!E131</f>
        <v>0</v>
      </c>
      <c r="R131" s="7" t="n">
        <f aca="false">Tarif_avec_Préparation_Commande!F131</f>
        <v>0</v>
      </c>
      <c r="S131" s="93" t="n">
        <f aca="false">Tarif_avec_Préparation_Commande!G131</f>
        <v>0</v>
      </c>
      <c r="T131" s="7" t="n">
        <f aca="false">Tarif_avec_Préparation_Commande!H131</f>
        <v>0</v>
      </c>
      <c r="U131" s="93" t="n">
        <f aca="false">Tarif_avec_Préparation_Commande!I131</f>
        <v>0</v>
      </c>
    </row>
    <row r="132" customFormat="false" ht="12.8" hidden="false" customHeight="false" outlineLevel="0" collapsed="false">
      <c r="A132" s="88" t="n">
        <f aca="false">N132</f>
        <v>0</v>
      </c>
      <c r="B132" s="7" t="str">
        <f aca="false">"CTR"&amp;N132</f>
        <v>CTR0</v>
      </c>
      <c r="C132" s="7" t="n">
        <f aca="false">SUMIF(Bon_de_Commande!O$24:O$983,A132,Bon_de_Commande!C$24:C$983)</f>
        <v>0</v>
      </c>
      <c r="J132" s="88" t="n">
        <f aca="false">IF(AND($H132&lt;&gt;0, $C132&gt;=$H132),V132,IF(AND($G132&lt;&gt;0,$C132&gt;=$G132),T132,IF(AND($F132&lt;&gt;0,$C132&gt;=$F132),R132,IF(AND($E132&lt;&gt;0,$C132&gt;=$E132),P132,N132))))</f>
        <v>0</v>
      </c>
      <c r="K132" s="93" t="n">
        <f aca="false">IF(AND($H132&lt;&gt;0, $C132&gt;=$H132),W132,IF(AND($G132&lt;&gt;0,$C132&gt;=$G132),U132,IF(AND($F132&lt;&gt;0,$C132&gt;=$F132),S132,IF(AND($E132&lt;&gt;0,$C132&gt;=$E132),Q132,O132))))</f>
        <v>0</v>
      </c>
      <c r="M132" s="7" t="n">
        <f aca="false">Tarif_avec_Préparation_Commande!A132</f>
        <v>0</v>
      </c>
      <c r="N132" s="7" t="n">
        <f aca="false">Tarif_avec_Préparation_Commande!B132</f>
        <v>0</v>
      </c>
      <c r="O132" s="93" t="n">
        <f aca="false">Tarif_avec_Préparation_Commande!C132</f>
        <v>0</v>
      </c>
      <c r="P132" s="7" t="n">
        <f aca="false">Tarif_avec_Préparation_Commande!D132</f>
        <v>0</v>
      </c>
      <c r="Q132" s="93" t="n">
        <f aca="false">Tarif_avec_Préparation_Commande!E132</f>
        <v>0</v>
      </c>
      <c r="R132" s="7" t="n">
        <f aca="false">Tarif_avec_Préparation_Commande!F132</f>
        <v>0</v>
      </c>
      <c r="S132" s="93" t="n">
        <f aca="false">Tarif_avec_Préparation_Commande!G132</f>
        <v>0</v>
      </c>
      <c r="T132" s="7" t="n">
        <f aca="false">Tarif_avec_Préparation_Commande!H132</f>
        <v>0</v>
      </c>
      <c r="U132" s="93" t="n">
        <f aca="false">Tarif_avec_Préparation_Commande!I132</f>
        <v>0</v>
      </c>
    </row>
    <row r="133" customFormat="false" ht="12.8" hidden="false" customHeight="false" outlineLevel="0" collapsed="false">
      <c r="A133" s="88" t="n">
        <f aca="false">N133</f>
        <v>0</v>
      </c>
      <c r="B133" s="7" t="str">
        <f aca="false">"CTR"&amp;N133</f>
        <v>CTR0</v>
      </c>
      <c r="C133" s="7" t="n">
        <f aca="false">SUMIF(Bon_de_Commande!O$24:O$983,A133,Bon_de_Commande!C$24:C$983)</f>
        <v>0</v>
      </c>
      <c r="J133" s="88" t="n">
        <f aca="false">IF(AND($H133&lt;&gt;0, $C133&gt;=$H133),V133,IF(AND($G133&lt;&gt;0,$C133&gt;=$G133),T133,IF(AND($F133&lt;&gt;0,$C133&gt;=$F133),R133,IF(AND($E133&lt;&gt;0,$C133&gt;=$E133),P133,N133))))</f>
        <v>0</v>
      </c>
      <c r="K133" s="93" t="n">
        <f aca="false">IF(AND($H133&lt;&gt;0, $C133&gt;=$H133),W133,IF(AND($G133&lt;&gt;0,$C133&gt;=$G133),U133,IF(AND($F133&lt;&gt;0,$C133&gt;=$F133),S133,IF(AND($E133&lt;&gt;0,$C133&gt;=$E133),Q133,O133))))</f>
        <v>0</v>
      </c>
      <c r="M133" s="7" t="n">
        <f aca="false">Tarif_avec_Préparation_Commande!A133</f>
        <v>0</v>
      </c>
      <c r="N133" s="7" t="n">
        <f aca="false">Tarif_avec_Préparation_Commande!B133</f>
        <v>0</v>
      </c>
      <c r="O133" s="93" t="n">
        <f aca="false">Tarif_avec_Préparation_Commande!C133</f>
        <v>0</v>
      </c>
      <c r="P133" s="7" t="n">
        <f aca="false">Tarif_avec_Préparation_Commande!D133</f>
        <v>0</v>
      </c>
      <c r="Q133" s="93" t="n">
        <f aca="false">Tarif_avec_Préparation_Commande!E133</f>
        <v>0</v>
      </c>
      <c r="R133" s="7" t="n">
        <f aca="false">Tarif_avec_Préparation_Commande!F133</f>
        <v>0</v>
      </c>
      <c r="S133" s="93" t="n">
        <f aca="false">Tarif_avec_Préparation_Commande!G133</f>
        <v>0</v>
      </c>
      <c r="T133" s="7" t="n">
        <f aca="false">Tarif_avec_Préparation_Commande!H133</f>
        <v>0</v>
      </c>
      <c r="U133" s="93" t="n">
        <f aca="false">Tarif_avec_Préparation_Commande!I133</f>
        <v>0</v>
      </c>
    </row>
    <row r="134" customFormat="false" ht="12.8" hidden="false" customHeight="false" outlineLevel="0" collapsed="false">
      <c r="A134" s="88" t="n">
        <f aca="false">N134</f>
        <v>0</v>
      </c>
      <c r="B134" s="7" t="str">
        <f aca="false">"CTR"&amp;N134</f>
        <v>CTR0</v>
      </c>
      <c r="C134" s="7" t="n">
        <f aca="false">SUMIF(Bon_de_Commande!O$24:O$983,A134,Bon_de_Commande!C$24:C$983)</f>
        <v>0</v>
      </c>
      <c r="J134" s="88" t="n">
        <f aca="false">IF(AND($H134&lt;&gt;0, $C134&gt;=$H134),V134,IF(AND($G134&lt;&gt;0,$C134&gt;=$G134),T134,IF(AND($F134&lt;&gt;0,$C134&gt;=$F134),R134,IF(AND($E134&lt;&gt;0,$C134&gt;=$E134),P134,N134))))</f>
        <v>0</v>
      </c>
      <c r="K134" s="93" t="n">
        <f aca="false">IF(AND($H134&lt;&gt;0, $C134&gt;=$H134),W134,IF(AND($G134&lt;&gt;0,$C134&gt;=$G134),U134,IF(AND($F134&lt;&gt;0,$C134&gt;=$F134),S134,IF(AND($E134&lt;&gt;0,$C134&gt;=$E134),Q134,O134))))</f>
        <v>0</v>
      </c>
      <c r="M134" s="7" t="n">
        <f aca="false">Tarif_avec_Préparation_Commande!A134</f>
        <v>0</v>
      </c>
      <c r="N134" s="7" t="n">
        <f aca="false">Tarif_avec_Préparation_Commande!B134</f>
        <v>0</v>
      </c>
      <c r="O134" s="93" t="n">
        <f aca="false">Tarif_avec_Préparation_Commande!C134</f>
        <v>0</v>
      </c>
      <c r="P134" s="7" t="n">
        <f aca="false">Tarif_avec_Préparation_Commande!D134</f>
        <v>0</v>
      </c>
      <c r="Q134" s="93" t="n">
        <f aca="false">Tarif_avec_Préparation_Commande!E134</f>
        <v>0</v>
      </c>
      <c r="R134" s="7" t="n">
        <f aca="false">Tarif_avec_Préparation_Commande!F134</f>
        <v>0</v>
      </c>
      <c r="S134" s="93" t="n">
        <f aca="false">Tarif_avec_Préparation_Commande!G134</f>
        <v>0</v>
      </c>
      <c r="T134" s="7" t="n">
        <f aca="false">Tarif_avec_Préparation_Commande!H134</f>
        <v>0</v>
      </c>
      <c r="U134" s="93" t="n">
        <f aca="false">Tarif_avec_Préparation_Commande!I134</f>
        <v>0</v>
      </c>
    </row>
    <row r="135" customFormat="false" ht="12.8" hidden="false" customHeight="false" outlineLevel="0" collapsed="false">
      <c r="A135" s="88" t="n">
        <f aca="false">N135</f>
        <v>0</v>
      </c>
      <c r="B135" s="7" t="str">
        <f aca="false">"CTR"&amp;N135</f>
        <v>CTR0</v>
      </c>
      <c r="C135" s="7" t="n">
        <f aca="false">SUMIF(Bon_de_Commande!O$24:O$983,A135,Bon_de_Commande!C$24:C$983)</f>
        <v>0</v>
      </c>
      <c r="J135" s="88" t="n">
        <f aca="false">IF(AND($H135&lt;&gt;0, $C135&gt;=$H135),V135,IF(AND($G135&lt;&gt;0,$C135&gt;=$G135),T135,IF(AND($F135&lt;&gt;0,$C135&gt;=$F135),R135,IF(AND($E135&lt;&gt;0,$C135&gt;=$E135),P135,N135))))</f>
        <v>0</v>
      </c>
      <c r="K135" s="93" t="n">
        <f aca="false">IF(AND($H135&lt;&gt;0, $C135&gt;=$H135),W135,IF(AND($G135&lt;&gt;0,$C135&gt;=$G135),U135,IF(AND($F135&lt;&gt;0,$C135&gt;=$F135),S135,IF(AND($E135&lt;&gt;0,$C135&gt;=$E135),Q135,O135))))</f>
        <v>0</v>
      </c>
      <c r="M135" s="7" t="n">
        <f aca="false">Tarif_avec_Préparation_Commande!A135</f>
        <v>0</v>
      </c>
      <c r="N135" s="7" t="n">
        <f aca="false">Tarif_avec_Préparation_Commande!B135</f>
        <v>0</v>
      </c>
      <c r="O135" s="93" t="n">
        <f aca="false">Tarif_avec_Préparation_Commande!C135</f>
        <v>0</v>
      </c>
      <c r="P135" s="7" t="n">
        <f aca="false">Tarif_avec_Préparation_Commande!D135</f>
        <v>0</v>
      </c>
      <c r="Q135" s="93" t="n">
        <f aca="false">Tarif_avec_Préparation_Commande!E135</f>
        <v>0</v>
      </c>
      <c r="R135" s="7" t="n">
        <f aca="false">Tarif_avec_Préparation_Commande!F135</f>
        <v>0</v>
      </c>
      <c r="S135" s="93" t="n">
        <f aca="false">Tarif_avec_Préparation_Commande!G135</f>
        <v>0</v>
      </c>
      <c r="T135" s="7" t="n">
        <f aca="false">Tarif_avec_Préparation_Commande!H135</f>
        <v>0</v>
      </c>
      <c r="U135" s="93" t="n">
        <f aca="false">Tarif_avec_Préparation_Commande!I135</f>
        <v>0</v>
      </c>
    </row>
    <row r="136" customFormat="false" ht="12.8" hidden="false" customHeight="false" outlineLevel="0" collapsed="false">
      <c r="A136" s="88" t="n">
        <f aca="false">N136</f>
        <v>0</v>
      </c>
      <c r="B136" s="7" t="str">
        <f aca="false">"CTR"&amp;N136</f>
        <v>CTR0</v>
      </c>
      <c r="C136" s="7" t="n">
        <f aca="false">SUMIF(Bon_de_Commande!O$24:O$983,A136,Bon_de_Commande!C$24:C$983)</f>
        <v>0</v>
      </c>
      <c r="J136" s="88" t="n">
        <f aca="false">IF(AND($H136&lt;&gt;0, $C136&gt;=$H136),V136,IF(AND($G136&lt;&gt;0,$C136&gt;=$G136),T136,IF(AND($F136&lt;&gt;0,$C136&gt;=$F136),R136,IF(AND($E136&lt;&gt;0,$C136&gt;=$E136),P136,N136))))</f>
        <v>0</v>
      </c>
      <c r="K136" s="93" t="n">
        <f aca="false">IF(AND($H136&lt;&gt;0, $C136&gt;=$H136),W136,IF(AND($G136&lt;&gt;0,$C136&gt;=$G136),U136,IF(AND($F136&lt;&gt;0,$C136&gt;=$F136),S136,IF(AND($E136&lt;&gt;0,$C136&gt;=$E136),Q136,O136))))</f>
        <v>0</v>
      </c>
      <c r="M136" s="7" t="n">
        <f aca="false">Tarif_avec_Préparation_Commande!A136</f>
        <v>0</v>
      </c>
      <c r="N136" s="7" t="n">
        <f aca="false">Tarif_avec_Préparation_Commande!B136</f>
        <v>0</v>
      </c>
      <c r="O136" s="93" t="n">
        <f aca="false">Tarif_avec_Préparation_Commande!C136</f>
        <v>0</v>
      </c>
      <c r="P136" s="7" t="n">
        <f aca="false">Tarif_avec_Préparation_Commande!D136</f>
        <v>0</v>
      </c>
      <c r="Q136" s="93" t="n">
        <f aca="false">Tarif_avec_Préparation_Commande!E136</f>
        <v>0</v>
      </c>
      <c r="R136" s="7" t="n">
        <f aca="false">Tarif_avec_Préparation_Commande!F136</f>
        <v>0</v>
      </c>
      <c r="S136" s="93" t="n">
        <f aca="false">Tarif_avec_Préparation_Commande!G136</f>
        <v>0</v>
      </c>
      <c r="T136" s="7" t="n">
        <f aca="false">Tarif_avec_Préparation_Commande!H136</f>
        <v>0</v>
      </c>
      <c r="U136" s="93" t="n">
        <f aca="false">Tarif_avec_Préparation_Commande!I136</f>
        <v>0</v>
      </c>
    </row>
    <row r="137" customFormat="false" ht="12.8" hidden="false" customHeight="false" outlineLevel="0" collapsed="false">
      <c r="A137" s="88" t="n">
        <f aca="false">N137</f>
        <v>0</v>
      </c>
      <c r="B137" s="7" t="str">
        <f aca="false">"CTR"&amp;N137</f>
        <v>CTR0</v>
      </c>
      <c r="C137" s="7" t="n">
        <f aca="false">SUMIF(Bon_de_Commande!O$24:O$983,A137,Bon_de_Commande!C$24:C$983)</f>
        <v>0</v>
      </c>
      <c r="J137" s="88" t="n">
        <f aca="false">IF(AND($H137&lt;&gt;0, $C137&gt;=$H137),V137,IF(AND($G137&lt;&gt;0,$C137&gt;=$G137),T137,IF(AND($F137&lt;&gt;0,$C137&gt;=$F137),R137,IF(AND($E137&lt;&gt;0,$C137&gt;=$E137),P137,N137))))</f>
        <v>0</v>
      </c>
      <c r="K137" s="93" t="n">
        <f aca="false">IF(AND($H137&lt;&gt;0, $C137&gt;=$H137),W137,IF(AND($G137&lt;&gt;0,$C137&gt;=$G137),U137,IF(AND($F137&lt;&gt;0,$C137&gt;=$F137),S137,IF(AND($E137&lt;&gt;0,$C137&gt;=$E137),Q137,O137))))</f>
        <v>0</v>
      </c>
      <c r="M137" s="7" t="n">
        <f aca="false">Tarif_avec_Préparation_Commande!A137</f>
        <v>0</v>
      </c>
      <c r="N137" s="7" t="n">
        <f aca="false">Tarif_avec_Préparation_Commande!B137</f>
        <v>0</v>
      </c>
      <c r="O137" s="93" t="n">
        <f aca="false">Tarif_avec_Préparation_Commande!C137</f>
        <v>0</v>
      </c>
      <c r="P137" s="7" t="n">
        <f aca="false">Tarif_avec_Préparation_Commande!D137</f>
        <v>0</v>
      </c>
      <c r="Q137" s="93" t="n">
        <f aca="false">Tarif_avec_Préparation_Commande!E137</f>
        <v>0</v>
      </c>
      <c r="R137" s="7" t="n">
        <f aca="false">Tarif_avec_Préparation_Commande!F137</f>
        <v>0</v>
      </c>
      <c r="S137" s="93" t="n">
        <f aca="false">Tarif_avec_Préparation_Commande!G137</f>
        <v>0</v>
      </c>
      <c r="T137" s="7" t="n">
        <f aca="false">Tarif_avec_Préparation_Commande!H137</f>
        <v>0</v>
      </c>
      <c r="U137" s="93" t="n">
        <f aca="false">Tarif_avec_Préparation_Commande!I137</f>
        <v>0</v>
      </c>
    </row>
    <row r="138" customFormat="false" ht="12.8" hidden="false" customHeight="false" outlineLevel="0" collapsed="false">
      <c r="A138" s="88" t="n">
        <f aca="false">N138</f>
        <v>0</v>
      </c>
      <c r="B138" s="7" t="str">
        <f aca="false">"CTR"&amp;N138</f>
        <v>CTR0</v>
      </c>
      <c r="C138" s="7" t="n">
        <f aca="false">SUMIF(Bon_de_Commande!O$24:O$983,A138,Bon_de_Commande!C$24:C$983)</f>
        <v>0</v>
      </c>
      <c r="J138" s="88" t="n">
        <f aca="false">IF(AND($H138&lt;&gt;0, $C138&gt;=$H138),V138,IF(AND($G138&lt;&gt;0,$C138&gt;=$G138),T138,IF(AND($F138&lt;&gt;0,$C138&gt;=$F138),R138,IF(AND($E138&lt;&gt;0,$C138&gt;=$E138),P138,N138))))</f>
        <v>0</v>
      </c>
      <c r="K138" s="93" t="n">
        <f aca="false">IF(AND($H138&lt;&gt;0, $C138&gt;=$H138),W138,IF(AND($G138&lt;&gt;0,$C138&gt;=$G138),U138,IF(AND($F138&lt;&gt;0,$C138&gt;=$F138),S138,IF(AND($E138&lt;&gt;0,$C138&gt;=$E138),Q138,O138))))</f>
        <v>0</v>
      </c>
      <c r="M138" s="7" t="n">
        <f aca="false">Tarif_avec_Préparation_Commande!A138</f>
        <v>0</v>
      </c>
      <c r="N138" s="7" t="n">
        <f aca="false">Tarif_avec_Préparation_Commande!B138</f>
        <v>0</v>
      </c>
      <c r="O138" s="93" t="n">
        <f aca="false">Tarif_avec_Préparation_Commande!C138</f>
        <v>0</v>
      </c>
      <c r="P138" s="7" t="n">
        <f aca="false">Tarif_avec_Préparation_Commande!D138</f>
        <v>0</v>
      </c>
      <c r="Q138" s="93" t="n">
        <f aca="false">Tarif_avec_Préparation_Commande!E138</f>
        <v>0</v>
      </c>
      <c r="R138" s="7" t="n">
        <f aca="false">Tarif_avec_Préparation_Commande!F138</f>
        <v>0</v>
      </c>
      <c r="S138" s="93" t="n">
        <f aca="false">Tarif_avec_Préparation_Commande!G138</f>
        <v>0</v>
      </c>
      <c r="T138" s="7" t="n">
        <f aca="false">Tarif_avec_Préparation_Commande!H138</f>
        <v>0</v>
      </c>
      <c r="U138" s="93" t="n">
        <f aca="false">Tarif_avec_Préparation_Commande!I138</f>
        <v>0</v>
      </c>
    </row>
    <row r="139" customFormat="false" ht="12.8" hidden="false" customHeight="false" outlineLevel="0" collapsed="false">
      <c r="A139" s="88" t="n">
        <f aca="false">N139</f>
        <v>0</v>
      </c>
      <c r="B139" s="7" t="str">
        <f aca="false">"CTR"&amp;N139</f>
        <v>CTR0</v>
      </c>
      <c r="C139" s="7" t="n">
        <f aca="false">SUMIF(Bon_de_Commande!O$24:O$983,A139,Bon_de_Commande!C$24:C$983)</f>
        <v>0</v>
      </c>
      <c r="J139" s="88" t="n">
        <f aca="false">IF(AND($H139&lt;&gt;0, $C139&gt;=$H139),V139,IF(AND($G139&lt;&gt;0,$C139&gt;=$G139),T139,IF(AND($F139&lt;&gt;0,$C139&gt;=$F139),R139,IF(AND($E139&lt;&gt;0,$C139&gt;=$E139),P139,N139))))</f>
        <v>0</v>
      </c>
      <c r="K139" s="93" t="n">
        <f aca="false">IF(AND($H139&lt;&gt;0, $C139&gt;=$H139),W139,IF(AND($G139&lt;&gt;0,$C139&gt;=$G139),U139,IF(AND($F139&lt;&gt;0,$C139&gt;=$F139),S139,IF(AND($E139&lt;&gt;0,$C139&gt;=$E139),Q139,O139))))</f>
        <v>0</v>
      </c>
      <c r="M139" s="7" t="n">
        <f aca="false">Tarif_avec_Préparation_Commande!A139</f>
        <v>0</v>
      </c>
      <c r="N139" s="7" t="n">
        <f aca="false">Tarif_avec_Préparation_Commande!B139</f>
        <v>0</v>
      </c>
      <c r="O139" s="93" t="n">
        <f aca="false">Tarif_avec_Préparation_Commande!C139</f>
        <v>0</v>
      </c>
      <c r="P139" s="7" t="n">
        <f aca="false">Tarif_avec_Préparation_Commande!D139</f>
        <v>0</v>
      </c>
      <c r="Q139" s="93" t="n">
        <f aca="false">Tarif_avec_Préparation_Commande!E139</f>
        <v>0</v>
      </c>
      <c r="R139" s="7" t="n">
        <f aca="false">Tarif_avec_Préparation_Commande!F139</f>
        <v>0</v>
      </c>
      <c r="S139" s="93" t="n">
        <f aca="false">Tarif_avec_Préparation_Commande!G139</f>
        <v>0</v>
      </c>
      <c r="T139" s="7" t="n">
        <f aca="false">Tarif_avec_Préparation_Commande!H139</f>
        <v>0</v>
      </c>
      <c r="U139" s="93" t="n">
        <f aca="false">Tarif_avec_Préparation_Commande!I139</f>
        <v>0</v>
      </c>
    </row>
    <row r="140" customFormat="false" ht="12.8" hidden="false" customHeight="false" outlineLevel="0" collapsed="false">
      <c r="A140" s="88" t="n">
        <f aca="false">N140</f>
        <v>0</v>
      </c>
      <c r="B140" s="7" t="str">
        <f aca="false">"CTR"&amp;N140</f>
        <v>CTR0</v>
      </c>
      <c r="C140" s="7" t="n">
        <f aca="false">SUMIF(Bon_de_Commande!O$24:O$983,A140,Bon_de_Commande!C$24:C$983)</f>
        <v>0</v>
      </c>
      <c r="J140" s="88" t="n">
        <f aca="false">IF(AND($H140&lt;&gt;0, $C140&gt;=$H140),V140,IF(AND($G140&lt;&gt;0,$C140&gt;=$G140),T140,IF(AND($F140&lt;&gt;0,$C140&gt;=$F140),R140,IF(AND($E140&lt;&gt;0,$C140&gt;=$E140),P140,N140))))</f>
        <v>0</v>
      </c>
      <c r="K140" s="93" t="n">
        <f aca="false">IF(AND($H140&lt;&gt;0, $C140&gt;=$H140),W140,IF(AND($G140&lt;&gt;0,$C140&gt;=$G140),U140,IF(AND($F140&lt;&gt;0,$C140&gt;=$F140),S140,IF(AND($E140&lt;&gt;0,$C140&gt;=$E140),Q140,O140))))</f>
        <v>0</v>
      </c>
      <c r="M140" s="7" t="n">
        <f aca="false">Tarif_avec_Préparation_Commande!A140</f>
        <v>0</v>
      </c>
      <c r="N140" s="7" t="n">
        <f aca="false">Tarif_avec_Préparation_Commande!B140</f>
        <v>0</v>
      </c>
      <c r="O140" s="93" t="n">
        <f aca="false">Tarif_avec_Préparation_Commande!C140</f>
        <v>0</v>
      </c>
      <c r="P140" s="7" t="n">
        <f aca="false">Tarif_avec_Préparation_Commande!D140</f>
        <v>0</v>
      </c>
      <c r="Q140" s="93" t="n">
        <f aca="false">Tarif_avec_Préparation_Commande!E140</f>
        <v>0</v>
      </c>
      <c r="R140" s="7" t="n">
        <f aca="false">Tarif_avec_Préparation_Commande!F140</f>
        <v>0</v>
      </c>
      <c r="S140" s="93" t="n">
        <f aca="false">Tarif_avec_Préparation_Commande!G140</f>
        <v>0</v>
      </c>
      <c r="T140" s="7" t="n">
        <f aca="false">Tarif_avec_Préparation_Commande!H140</f>
        <v>0</v>
      </c>
      <c r="U140" s="93" t="n">
        <f aca="false">Tarif_avec_Préparation_Commande!I140</f>
        <v>0</v>
      </c>
    </row>
    <row r="141" customFormat="false" ht="12.8" hidden="false" customHeight="false" outlineLevel="0" collapsed="false">
      <c r="A141" s="88" t="n">
        <f aca="false">N141</f>
        <v>0</v>
      </c>
      <c r="B141" s="7" t="str">
        <f aca="false">"CTR"&amp;N141</f>
        <v>CTR0</v>
      </c>
      <c r="C141" s="7" t="n">
        <f aca="false">SUMIF(Bon_de_Commande!O$24:O$983,A141,Bon_de_Commande!C$24:C$983)</f>
        <v>0</v>
      </c>
      <c r="J141" s="88" t="n">
        <f aca="false">IF(AND($H141&lt;&gt;0, $C141&gt;=$H141),V141,IF(AND($G141&lt;&gt;0,$C141&gt;=$G141),T141,IF(AND($F141&lt;&gt;0,$C141&gt;=$F141),R141,IF(AND($E141&lt;&gt;0,$C141&gt;=$E141),P141,N141))))</f>
        <v>0</v>
      </c>
      <c r="K141" s="93" t="n">
        <f aca="false">IF(AND($H141&lt;&gt;0, $C141&gt;=$H141),W141,IF(AND($G141&lt;&gt;0,$C141&gt;=$G141),U141,IF(AND($F141&lt;&gt;0,$C141&gt;=$F141),S141,IF(AND($E141&lt;&gt;0,$C141&gt;=$E141),Q141,O141))))</f>
        <v>0</v>
      </c>
      <c r="M141" s="7" t="n">
        <f aca="false">Tarif_avec_Préparation_Commande!A141</f>
        <v>0</v>
      </c>
      <c r="N141" s="7" t="n">
        <f aca="false">Tarif_avec_Préparation_Commande!B141</f>
        <v>0</v>
      </c>
      <c r="O141" s="93" t="n">
        <f aca="false">Tarif_avec_Préparation_Commande!C141</f>
        <v>0</v>
      </c>
      <c r="P141" s="7" t="n">
        <f aca="false">Tarif_avec_Préparation_Commande!D141</f>
        <v>0</v>
      </c>
      <c r="Q141" s="93" t="n">
        <f aca="false">Tarif_avec_Préparation_Commande!E141</f>
        <v>0</v>
      </c>
      <c r="R141" s="7" t="n">
        <f aca="false">Tarif_avec_Préparation_Commande!F141</f>
        <v>0</v>
      </c>
      <c r="S141" s="93" t="n">
        <f aca="false">Tarif_avec_Préparation_Commande!G141</f>
        <v>0</v>
      </c>
      <c r="T141" s="7" t="n">
        <f aca="false">Tarif_avec_Préparation_Commande!H141</f>
        <v>0</v>
      </c>
      <c r="U141" s="93" t="n">
        <f aca="false">Tarif_avec_Préparation_Commande!I141</f>
        <v>0</v>
      </c>
    </row>
    <row r="142" customFormat="false" ht="12.8" hidden="false" customHeight="false" outlineLevel="0" collapsed="false">
      <c r="A142" s="88" t="n">
        <f aca="false">N142</f>
        <v>0</v>
      </c>
      <c r="B142" s="7" t="str">
        <f aca="false">"CTR"&amp;N142</f>
        <v>CTR0</v>
      </c>
      <c r="C142" s="7" t="n">
        <f aca="false">SUMIF(Bon_de_Commande!O$24:O$983,A142,Bon_de_Commande!C$24:C$983)</f>
        <v>0</v>
      </c>
      <c r="J142" s="88" t="n">
        <f aca="false">IF(AND($H142&lt;&gt;0, $C142&gt;=$H142),V142,IF(AND($G142&lt;&gt;0,$C142&gt;=$G142),T142,IF(AND($F142&lt;&gt;0,$C142&gt;=$F142),R142,IF(AND($E142&lt;&gt;0,$C142&gt;=$E142),P142,N142))))</f>
        <v>0</v>
      </c>
      <c r="K142" s="93" t="n">
        <f aca="false">IF(AND($H142&lt;&gt;0, $C142&gt;=$H142),W142,IF(AND($G142&lt;&gt;0,$C142&gt;=$G142),U142,IF(AND($F142&lt;&gt;0,$C142&gt;=$F142),S142,IF(AND($E142&lt;&gt;0,$C142&gt;=$E142),Q142,O142))))</f>
        <v>0</v>
      </c>
      <c r="M142" s="7" t="n">
        <f aca="false">Tarif_avec_Préparation_Commande!A142</f>
        <v>0</v>
      </c>
      <c r="N142" s="7" t="n">
        <f aca="false">Tarif_avec_Préparation_Commande!B142</f>
        <v>0</v>
      </c>
      <c r="O142" s="93" t="n">
        <f aca="false">Tarif_avec_Préparation_Commande!C142</f>
        <v>0</v>
      </c>
      <c r="P142" s="7" t="n">
        <f aca="false">Tarif_avec_Préparation_Commande!D142</f>
        <v>0</v>
      </c>
      <c r="Q142" s="93" t="n">
        <f aca="false">Tarif_avec_Préparation_Commande!E142</f>
        <v>0</v>
      </c>
      <c r="R142" s="7" t="n">
        <f aca="false">Tarif_avec_Préparation_Commande!F142</f>
        <v>0</v>
      </c>
      <c r="S142" s="93" t="n">
        <f aca="false">Tarif_avec_Préparation_Commande!G142</f>
        <v>0</v>
      </c>
      <c r="T142" s="7" t="n">
        <f aca="false">Tarif_avec_Préparation_Commande!H142</f>
        <v>0</v>
      </c>
      <c r="U142" s="93" t="n">
        <f aca="false">Tarif_avec_Préparation_Commande!I142</f>
        <v>0</v>
      </c>
    </row>
    <row r="143" customFormat="false" ht="12.8" hidden="false" customHeight="false" outlineLevel="0" collapsed="false">
      <c r="A143" s="88" t="n">
        <f aca="false">N143</f>
        <v>0</v>
      </c>
      <c r="B143" s="7" t="str">
        <f aca="false">"CTR"&amp;N143</f>
        <v>CTR0</v>
      </c>
      <c r="C143" s="7" t="n">
        <f aca="false">SUMIF(Bon_de_Commande!O$24:O$983,A143,Bon_de_Commande!C$24:C$983)</f>
        <v>0</v>
      </c>
      <c r="J143" s="88" t="n">
        <f aca="false">IF(AND($H143&lt;&gt;0, $C143&gt;=$H143),V143,IF(AND($G143&lt;&gt;0,$C143&gt;=$G143),T143,IF(AND($F143&lt;&gt;0,$C143&gt;=$F143),R143,IF(AND($E143&lt;&gt;0,$C143&gt;=$E143),P143,N143))))</f>
        <v>0</v>
      </c>
      <c r="K143" s="93" t="n">
        <f aca="false">IF(AND($H143&lt;&gt;0, $C143&gt;=$H143),W143,IF(AND($G143&lt;&gt;0,$C143&gt;=$G143),U143,IF(AND($F143&lt;&gt;0,$C143&gt;=$F143),S143,IF(AND($E143&lt;&gt;0,$C143&gt;=$E143),Q143,O143))))</f>
        <v>0</v>
      </c>
      <c r="M143" s="7" t="n">
        <f aca="false">Tarif_avec_Préparation_Commande!A143</f>
        <v>0</v>
      </c>
      <c r="N143" s="7" t="n">
        <f aca="false">Tarif_avec_Préparation_Commande!B143</f>
        <v>0</v>
      </c>
      <c r="O143" s="93" t="n">
        <f aca="false">Tarif_avec_Préparation_Commande!C143</f>
        <v>0</v>
      </c>
      <c r="P143" s="7" t="n">
        <f aca="false">Tarif_avec_Préparation_Commande!D143</f>
        <v>0</v>
      </c>
      <c r="Q143" s="93" t="n">
        <f aca="false">Tarif_avec_Préparation_Commande!E143</f>
        <v>0</v>
      </c>
      <c r="R143" s="7" t="n">
        <f aca="false">Tarif_avec_Préparation_Commande!F143</f>
        <v>0</v>
      </c>
      <c r="S143" s="93" t="n">
        <f aca="false">Tarif_avec_Préparation_Commande!G143</f>
        <v>0</v>
      </c>
      <c r="T143" s="7" t="n">
        <f aca="false">Tarif_avec_Préparation_Commande!H143</f>
        <v>0</v>
      </c>
      <c r="U143" s="93" t="n">
        <f aca="false">Tarif_avec_Préparation_Commande!I143</f>
        <v>0</v>
      </c>
    </row>
    <row r="144" customFormat="false" ht="12.8" hidden="false" customHeight="false" outlineLevel="0" collapsed="false">
      <c r="A144" s="88" t="n">
        <f aca="false">N144</f>
        <v>0</v>
      </c>
      <c r="B144" s="7" t="str">
        <f aca="false">"CTR"&amp;N144</f>
        <v>CTR0</v>
      </c>
      <c r="C144" s="7" t="n">
        <f aca="false">SUMIF(Bon_de_Commande!O$24:O$983,A144,Bon_de_Commande!C$24:C$983)</f>
        <v>0</v>
      </c>
      <c r="J144" s="88" t="n">
        <f aca="false">IF(AND($H144&lt;&gt;0, $C144&gt;=$H144),V144,IF(AND($G144&lt;&gt;0,$C144&gt;=$G144),T144,IF(AND($F144&lt;&gt;0,$C144&gt;=$F144),R144,IF(AND($E144&lt;&gt;0,$C144&gt;=$E144),P144,N144))))</f>
        <v>0</v>
      </c>
      <c r="K144" s="93" t="n">
        <f aca="false">IF(AND($H144&lt;&gt;0, $C144&gt;=$H144),W144,IF(AND($G144&lt;&gt;0,$C144&gt;=$G144),U144,IF(AND($F144&lt;&gt;0,$C144&gt;=$F144),S144,IF(AND($E144&lt;&gt;0,$C144&gt;=$E144),Q144,O144))))</f>
        <v>0</v>
      </c>
      <c r="M144" s="7" t="n">
        <f aca="false">Tarif_avec_Préparation_Commande!A144</f>
        <v>0</v>
      </c>
      <c r="N144" s="7" t="n">
        <f aca="false">Tarif_avec_Préparation_Commande!B144</f>
        <v>0</v>
      </c>
      <c r="O144" s="93" t="n">
        <f aca="false">Tarif_avec_Préparation_Commande!C144</f>
        <v>0</v>
      </c>
      <c r="P144" s="7" t="n">
        <f aca="false">Tarif_avec_Préparation_Commande!D144</f>
        <v>0</v>
      </c>
      <c r="Q144" s="93" t="n">
        <f aca="false">Tarif_avec_Préparation_Commande!E144</f>
        <v>0</v>
      </c>
      <c r="R144" s="7" t="n">
        <f aca="false">Tarif_avec_Préparation_Commande!F144</f>
        <v>0</v>
      </c>
      <c r="S144" s="93" t="n">
        <f aca="false">Tarif_avec_Préparation_Commande!G144</f>
        <v>0</v>
      </c>
      <c r="T144" s="7" t="n">
        <f aca="false">Tarif_avec_Préparation_Commande!H144</f>
        <v>0</v>
      </c>
      <c r="U144" s="93" t="n">
        <f aca="false">Tarif_avec_Préparation_Commande!I144</f>
        <v>0</v>
      </c>
    </row>
    <row r="145" customFormat="false" ht="12.8" hidden="false" customHeight="false" outlineLevel="0" collapsed="false">
      <c r="A145" s="88" t="n">
        <f aca="false">N145</f>
        <v>0</v>
      </c>
      <c r="B145" s="7" t="str">
        <f aca="false">"CTR"&amp;N145</f>
        <v>CTR0</v>
      </c>
      <c r="C145" s="7" t="n">
        <f aca="false">SUMIF(Bon_de_Commande!O$24:O$983,A145,Bon_de_Commande!C$24:C$983)</f>
        <v>0</v>
      </c>
      <c r="J145" s="88" t="n">
        <f aca="false">IF(AND($H145&lt;&gt;0, $C145&gt;=$H145),V145,IF(AND($G145&lt;&gt;0,$C145&gt;=$G145),T145,IF(AND($F145&lt;&gt;0,$C145&gt;=$F145),R145,IF(AND($E145&lt;&gt;0,$C145&gt;=$E145),P145,N145))))</f>
        <v>0</v>
      </c>
      <c r="K145" s="93" t="n">
        <f aca="false">IF(AND($H145&lt;&gt;0, $C145&gt;=$H145),W145,IF(AND($G145&lt;&gt;0,$C145&gt;=$G145),U145,IF(AND($F145&lt;&gt;0,$C145&gt;=$F145),S145,IF(AND($E145&lt;&gt;0,$C145&gt;=$E145),Q145,O145))))</f>
        <v>0</v>
      </c>
      <c r="M145" s="7" t="n">
        <f aca="false">Tarif_avec_Préparation_Commande!A145</f>
        <v>0</v>
      </c>
      <c r="N145" s="7" t="n">
        <f aca="false">Tarif_avec_Préparation_Commande!B145</f>
        <v>0</v>
      </c>
      <c r="O145" s="93" t="n">
        <f aca="false">Tarif_avec_Préparation_Commande!C145</f>
        <v>0</v>
      </c>
      <c r="P145" s="7" t="n">
        <f aca="false">Tarif_avec_Préparation_Commande!D145</f>
        <v>0</v>
      </c>
      <c r="Q145" s="93" t="n">
        <f aca="false">Tarif_avec_Préparation_Commande!E145</f>
        <v>0</v>
      </c>
      <c r="R145" s="7" t="n">
        <f aca="false">Tarif_avec_Préparation_Commande!F145</f>
        <v>0</v>
      </c>
      <c r="S145" s="93" t="n">
        <f aca="false">Tarif_avec_Préparation_Commande!G145</f>
        <v>0</v>
      </c>
      <c r="T145" s="7" t="n">
        <f aca="false">Tarif_avec_Préparation_Commande!H145</f>
        <v>0</v>
      </c>
      <c r="U145" s="93" t="n">
        <f aca="false">Tarif_avec_Préparation_Commande!I145</f>
        <v>0</v>
      </c>
    </row>
    <row r="146" customFormat="false" ht="12.8" hidden="false" customHeight="false" outlineLevel="0" collapsed="false">
      <c r="A146" s="88" t="n">
        <f aca="false">N146</f>
        <v>0</v>
      </c>
      <c r="B146" s="7" t="str">
        <f aca="false">"CTR"&amp;N146</f>
        <v>CTR0</v>
      </c>
      <c r="C146" s="7" t="n">
        <f aca="false">SUMIF(Bon_de_Commande!O$24:O$983,A146,Bon_de_Commande!C$24:C$983)</f>
        <v>0</v>
      </c>
      <c r="J146" s="88" t="n">
        <f aca="false">IF(AND($H146&lt;&gt;0, $C146&gt;=$H146),V146,IF(AND($G146&lt;&gt;0,$C146&gt;=$G146),T146,IF(AND($F146&lt;&gt;0,$C146&gt;=$F146),R146,IF(AND($E146&lt;&gt;0,$C146&gt;=$E146),P146,N146))))</f>
        <v>0</v>
      </c>
      <c r="K146" s="93" t="n">
        <f aca="false">IF(AND($H146&lt;&gt;0, $C146&gt;=$H146),W146,IF(AND($G146&lt;&gt;0,$C146&gt;=$G146),U146,IF(AND($F146&lt;&gt;0,$C146&gt;=$F146),S146,IF(AND($E146&lt;&gt;0,$C146&gt;=$E146),Q146,O146))))</f>
        <v>0</v>
      </c>
      <c r="M146" s="7" t="n">
        <f aca="false">Tarif_avec_Préparation_Commande!A146</f>
        <v>0</v>
      </c>
      <c r="N146" s="7" t="n">
        <f aca="false">Tarif_avec_Préparation_Commande!B146</f>
        <v>0</v>
      </c>
      <c r="O146" s="93" t="n">
        <f aca="false">Tarif_avec_Préparation_Commande!C146</f>
        <v>0</v>
      </c>
      <c r="P146" s="7" t="n">
        <f aca="false">Tarif_avec_Préparation_Commande!D146</f>
        <v>0</v>
      </c>
      <c r="Q146" s="93" t="n">
        <f aca="false">Tarif_avec_Préparation_Commande!E146</f>
        <v>0</v>
      </c>
      <c r="R146" s="7" t="n">
        <f aca="false">Tarif_avec_Préparation_Commande!F146</f>
        <v>0</v>
      </c>
      <c r="S146" s="93" t="n">
        <f aca="false">Tarif_avec_Préparation_Commande!G146</f>
        <v>0</v>
      </c>
      <c r="T146" s="7" t="n">
        <f aca="false">Tarif_avec_Préparation_Commande!H146</f>
        <v>0</v>
      </c>
      <c r="U146" s="93" t="n">
        <f aca="false">Tarif_avec_Préparation_Commande!I146</f>
        <v>0</v>
      </c>
    </row>
    <row r="147" customFormat="false" ht="12.8" hidden="false" customHeight="false" outlineLevel="0" collapsed="false">
      <c r="A147" s="88" t="n">
        <f aca="false">N147</f>
        <v>0</v>
      </c>
      <c r="B147" s="7" t="str">
        <f aca="false">"CTR"&amp;N147</f>
        <v>CTR0</v>
      </c>
      <c r="C147" s="7" t="n">
        <f aca="false">SUMIF(Bon_de_Commande!O$24:O$983,A147,Bon_de_Commande!C$24:C$983)</f>
        <v>0</v>
      </c>
      <c r="J147" s="88" t="n">
        <f aca="false">IF(AND($H147&lt;&gt;0, $C147&gt;=$H147),V147,IF(AND($G147&lt;&gt;0,$C147&gt;=$G147),T147,IF(AND($F147&lt;&gt;0,$C147&gt;=$F147),R147,IF(AND($E147&lt;&gt;0,$C147&gt;=$E147),P147,N147))))</f>
        <v>0</v>
      </c>
      <c r="K147" s="93" t="n">
        <f aca="false">IF(AND($H147&lt;&gt;0, $C147&gt;=$H147),W147,IF(AND($G147&lt;&gt;0,$C147&gt;=$G147),U147,IF(AND($F147&lt;&gt;0,$C147&gt;=$F147),S147,IF(AND($E147&lt;&gt;0,$C147&gt;=$E147),Q147,O147))))</f>
        <v>0</v>
      </c>
      <c r="M147" s="7" t="n">
        <f aca="false">Tarif_avec_Préparation_Commande!A147</f>
        <v>0</v>
      </c>
      <c r="N147" s="7" t="n">
        <f aca="false">Tarif_avec_Préparation_Commande!B147</f>
        <v>0</v>
      </c>
      <c r="O147" s="93" t="n">
        <f aca="false">Tarif_avec_Préparation_Commande!C147</f>
        <v>0</v>
      </c>
      <c r="P147" s="7" t="n">
        <f aca="false">Tarif_avec_Préparation_Commande!D147</f>
        <v>0</v>
      </c>
      <c r="Q147" s="93" t="n">
        <f aca="false">Tarif_avec_Préparation_Commande!E147</f>
        <v>0</v>
      </c>
      <c r="R147" s="7" t="n">
        <f aca="false">Tarif_avec_Préparation_Commande!F147</f>
        <v>0</v>
      </c>
      <c r="S147" s="93" t="n">
        <f aca="false">Tarif_avec_Préparation_Commande!G147</f>
        <v>0</v>
      </c>
      <c r="T147" s="7" t="n">
        <f aca="false">Tarif_avec_Préparation_Commande!H147</f>
        <v>0</v>
      </c>
      <c r="U147" s="93" t="n">
        <f aca="false">Tarif_avec_Préparation_Commande!I147</f>
        <v>0</v>
      </c>
    </row>
    <row r="148" customFormat="false" ht="12.8" hidden="false" customHeight="false" outlineLevel="0" collapsed="false">
      <c r="A148" s="88" t="n">
        <f aca="false">N148</f>
        <v>0</v>
      </c>
      <c r="B148" s="7" t="str">
        <f aca="false">"CTR"&amp;N148</f>
        <v>CTR0</v>
      </c>
      <c r="C148" s="7" t="n">
        <f aca="false">SUMIF(Bon_de_Commande!O$24:O$983,A148,Bon_de_Commande!C$24:C$983)</f>
        <v>0</v>
      </c>
      <c r="J148" s="88" t="n">
        <f aca="false">IF(AND($H148&lt;&gt;0, $C148&gt;=$H148),V148,IF(AND($G148&lt;&gt;0,$C148&gt;=$G148),T148,IF(AND($F148&lt;&gt;0,$C148&gt;=$F148),R148,IF(AND($E148&lt;&gt;0,$C148&gt;=$E148),P148,N148))))</f>
        <v>0</v>
      </c>
      <c r="K148" s="93" t="n">
        <f aca="false">IF(AND($H148&lt;&gt;0, $C148&gt;=$H148),W148,IF(AND($G148&lt;&gt;0,$C148&gt;=$G148),U148,IF(AND($F148&lt;&gt;0,$C148&gt;=$F148),S148,IF(AND($E148&lt;&gt;0,$C148&gt;=$E148),Q148,O148))))</f>
        <v>0</v>
      </c>
      <c r="M148" s="7" t="n">
        <f aca="false">Tarif_avec_Préparation_Commande!A148</f>
        <v>0</v>
      </c>
      <c r="N148" s="7" t="n">
        <f aca="false">Tarif_avec_Préparation_Commande!B148</f>
        <v>0</v>
      </c>
      <c r="O148" s="93" t="n">
        <f aca="false">Tarif_avec_Préparation_Commande!C148</f>
        <v>0</v>
      </c>
      <c r="P148" s="7" t="n">
        <f aca="false">Tarif_avec_Préparation_Commande!D148</f>
        <v>0</v>
      </c>
      <c r="Q148" s="93" t="n">
        <f aca="false">Tarif_avec_Préparation_Commande!E148</f>
        <v>0</v>
      </c>
      <c r="R148" s="7" t="n">
        <f aca="false">Tarif_avec_Préparation_Commande!F148</f>
        <v>0</v>
      </c>
      <c r="S148" s="93" t="n">
        <f aca="false">Tarif_avec_Préparation_Commande!G148</f>
        <v>0</v>
      </c>
      <c r="T148" s="7" t="n">
        <f aca="false">Tarif_avec_Préparation_Commande!H148</f>
        <v>0</v>
      </c>
      <c r="U148" s="93" t="n">
        <f aca="false">Tarif_avec_Préparation_Commande!I148</f>
        <v>0</v>
      </c>
    </row>
    <row r="149" customFormat="false" ht="12.8" hidden="false" customHeight="false" outlineLevel="0" collapsed="false">
      <c r="A149" s="88" t="n">
        <f aca="false">N149</f>
        <v>0</v>
      </c>
      <c r="B149" s="7" t="str">
        <f aca="false">"CTR"&amp;N149</f>
        <v>CTR0</v>
      </c>
      <c r="C149" s="7" t="n">
        <f aca="false">SUMIF(Bon_de_Commande!O$24:O$983,A149,Bon_de_Commande!C$24:C$983)</f>
        <v>0</v>
      </c>
      <c r="J149" s="88" t="n">
        <f aca="false">IF(AND($H149&lt;&gt;0, $C149&gt;=$H149),V149,IF(AND($G149&lt;&gt;0,$C149&gt;=$G149),T149,IF(AND($F149&lt;&gt;0,$C149&gt;=$F149),R149,IF(AND($E149&lt;&gt;0,$C149&gt;=$E149),P149,N149))))</f>
        <v>0</v>
      </c>
      <c r="K149" s="93" t="n">
        <f aca="false">IF(AND($H149&lt;&gt;0, $C149&gt;=$H149),W149,IF(AND($G149&lt;&gt;0,$C149&gt;=$G149),U149,IF(AND($F149&lt;&gt;0,$C149&gt;=$F149),S149,IF(AND($E149&lt;&gt;0,$C149&gt;=$E149),Q149,O149))))</f>
        <v>0</v>
      </c>
      <c r="M149" s="7" t="n">
        <f aca="false">Tarif_avec_Préparation_Commande!A149</f>
        <v>0</v>
      </c>
      <c r="N149" s="7" t="n">
        <f aca="false">Tarif_avec_Préparation_Commande!B149</f>
        <v>0</v>
      </c>
      <c r="O149" s="93" t="n">
        <f aca="false">Tarif_avec_Préparation_Commande!C149</f>
        <v>0</v>
      </c>
      <c r="P149" s="7" t="n">
        <f aca="false">Tarif_avec_Préparation_Commande!D149</f>
        <v>0</v>
      </c>
      <c r="Q149" s="93" t="n">
        <f aca="false">Tarif_avec_Préparation_Commande!E149</f>
        <v>0</v>
      </c>
      <c r="R149" s="7" t="n">
        <f aca="false">Tarif_avec_Préparation_Commande!F149</f>
        <v>0</v>
      </c>
      <c r="S149" s="93" t="n">
        <f aca="false">Tarif_avec_Préparation_Commande!G149</f>
        <v>0</v>
      </c>
      <c r="T149" s="7" t="n">
        <f aca="false">Tarif_avec_Préparation_Commande!H149</f>
        <v>0</v>
      </c>
      <c r="U149" s="93" t="n">
        <f aca="false">Tarif_avec_Préparation_Commande!I149</f>
        <v>0</v>
      </c>
    </row>
    <row r="150" customFormat="false" ht="12.8" hidden="false" customHeight="false" outlineLevel="0" collapsed="false">
      <c r="A150" s="88" t="n">
        <f aca="false">N150</f>
        <v>0</v>
      </c>
      <c r="B150" s="7" t="str">
        <f aca="false">"CTR"&amp;N150</f>
        <v>CTR0</v>
      </c>
      <c r="C150" s="7" t="n">
        <f aca="false">SUMIF(Bon_de_Commande!O$24:O$983,A150,Bon_de_Commande!C$24:C$983)</f>
        <v>0</v>
      </c>
      <c r="J150" s="88" t="n">
        <f aca="false">IF(AND($H150&lt;&gt;0, $C150&gt;=$H150),V150,IF(AND($G150&lt;&gt;0,$C150&gt;=$G150),T150,IF(AND($F150&lt;&gt;0,$C150&gt;=$F150),R150,IF(AND($E150&lt;&gt;0,$C150&gt;=$E150),P150,N150))))</f>
        <v>0</v>
      </c>
      <c r="K150" s="93" t="n">
        <f aca="false">IF(AND($H150&lt;&gt;0, $C150&gt;=$H150),W150,IF(AND($G150&lt;&gt;0,$C150&gt;=$G150),U150,IF(AND($F150&lt;&gt;0,$C150&gt;=$F150),S150,IF(AND($E150&lt;&gt;0,$C150&gt;=$E150),Q150,O150))))</f>
        <v>0</v>
      </c>
      <c r="M150" s="7" t="n">
        <f aca="false">Tarif_avec_Préparation_Commande!A150</f>
        <v>0</v>
      </c>
      <c r="N150" s="7" t="n">
        <f aca="false">Tarif_avec_Préparation_Commande!B150</f>
        <v>0</v>
      </c>
      <c r="O150" s="93" t="n">
        <f aca="false">Tarif_avec_Préparation_Commande!C150</f>
        <v>0</v>
      </c>
      <c r="P150" s="7" t="n">
        <f aca="false">Tarif_avec_Préparation_Commande!D150</f>
        <v>0</v>
      </c>
      <c r="Q150" s="93" t="n">
        <f aca="false">Tarif_avec_Préparation_Commande!E150</f>
        <v>0</v>
      </c>
      <c r="R150" s="7" t="n">
        <f aca="false">Tarif_avec_Préparation_Commande!F150</f>
        <v>0</v>
      </c>
      <c r="S150" s="93" t="n">
        <f aca="false">Tarif_avec_Préparation_Commande!G150</f>
        <v>0</v>
      </c>
      <c r="T150" s="7" t="n">
        <f aca="false">Tarif_avec_Préparation_Commande!H150</f>
        <v>0</v>
      </c>
      <c r="U150" s="93" t="n">
        <f aca="false">Tarif_avec_Préparation_Commande!I150</f>
        <v>0</v>
      </c>
    </row>
    <row r="151" customFormat="false" ht="12.8" hidden="false" customHeight="false" outlineLevel="0" collapsed="false">
      <c r="A151" s="88" t="n">
        <f aca="false">N151</f>
        <v>0</v>
      </c>
      <c r="B151" s="7" t="str">
        <f aca="false">"CTR"&amp;N151</f>
        <v>CTR0</v>
      </c>
      <c r="C151" s="7" t="n">
        <f aca="false">SUMIF(Bon_de_Commande!O$24:O$983,A151,Bon_de_Commande!C$24:C$983)</f>
        <v>0</v>
      </c>
      <c r="J151" s="88" t="n">
        <f aca="false">IF(AND($H151&lt;&gt;0, $C151&gt;=$H151),V151,IF(AND($G151&lt;&gt;0,$C151&gt;=$G151),T151,IF(AND($F151&lt;&gt;0,$C151&gt;=$F151),R151,IF(AND($E151&lt;&gt;0,$C151&gt;=$E151),P151,N151))))</f>
        <v>0</v>
      </c>
      <c r="K151" s="93" t="n">
        <f aca="false">IF(AND($H151&lt;&gt;0, $C151&gt;=$H151),W151,IF(AND($G151&lt;&gt;0,$C151&gt;=$G151),U151,IF(AND($F151&lt;&gt;0,$C151&gt;=$F151),S151,IF(AND($E151&lt;&gt;0,$C151&gt;=$E151),Q151,O151))))</f>
        <v>0</v>
      </c>
      <c r="M151" s="7" t="n">
        <f aca="false">Tarif_avec_Préparation_Commande!A151</f>
        <v>0</v>
      </c>
      <c r="N151" s="7" t="n">
        <f aca="false">Tarif_avec_Préparation_Commande!B151</f>
        <v>0</v>
      </c>
      <c r="O151" s="93" t="n">
        <f aca="false">Tarif_avec_Préparation_Commande!C151</f>
        <v>0</v>
      </c>
      <c r="P151" s="7" t="n">
        <f aca="false">Tarif_avec_Préparation_Commande!D151</f>
        <v>0</v>
      </c>
      <c r="Q151" s="93" t="n">
        <f aca="false">Tarif_avec_Préparation_Commande!E151</f>
        <v>0</v>
      </c>
      <c r="R151" s="7" t="n">
        <f aca="false">Tarif_avec_Préparation_Commande!F151</f>
        <v>0</v>
      </c>
      <c r="S151" s="93" t="n">
        <f aca="false">Tarif_avec_Préparation_Commande!G151</f>
        <v>0</v>
      </c>
      <c r="T151" s="7" t="n">
        <f aca="false">Tarif_avec_Préparation_Commande!H151</f>
        <v>0</v>
      </c>
      <c r="U151" s="93" t="n">
        <f aca="false">Tarif_avec_Préparation_Commande!I151</f>
        <v>0</v>
      </c>
    </row>
    <row r="152" customFormat="false" ht="12.8" hidden="false" customHeight="false" outlineLevel="0" collapsed="false">
      <c r="A152" s="88" t="n">
        <f aca="false">N152</f>
        <v>0</v>
      </c>
      <c r="B152" s="7" t="str">
        <f aca="false">"CTR"&amp;N152</f>
        <v>CTR0</v>
      </c>
      <c r="C152" s="7" t="n">
        <f aca="false">SUMIF(Bon_de_Commande!O$24:O$983,A152,Bon_de_Commande!C$24:C$983)</f>
        <v>0</v>
      </c>
      <c r="J152" s="88" t="n">
        <f aca="false">IF(AND($H152&lt;&gt;0, $C152&gt;=$H152),V152,IF(AND($G152&lt;&gt;0,$C152&gt;=$G152),T152,IF(AND($F152&lt;&gt;0,$C152&gt;=$F152),R152,IF(AND($E152&lt;&gt;0,$C152&gt;=$E152),P152,N152))))</f>
        <v>0</v>
      </c>
      <c r="K152" s="93" t="n">
        <f aca="false">IF(AND($H152&lt;&gt;0, $C152&gt;=$H152),W152,IF(AND($G152&lt;&gt;0,$C152&gt;=$G152),U152,IF(AND($F152&lt;&gt;0,$C152&gt;=$F152),S152,IF(AND($E152&lt;&gt;0,$C152&gt;=$E152),Q152,O152))))</f>
        <v>0</v>
      </c>
      <c r="M152" s="7" t="n">
        <f aca="false">Tarif_avec_Préparation_Commande!A152</f>
        <v>0</v>
      </c>
      <c r="N152" s="7" t="n">
        <f aca="false">Tarif_avec_Préparation_Commande!B152</f>
        <v>0</v>
      </c>
      <c r="O152" s="93" t="n">
        <f aca="false">Tarif_avec_Préparation_Commande!C152</f>
        <v>0</v>
      </c>
      <c r="P152" s="7" t="n">
        <f aca="false">Tarif_avec_Préparation_Commande!D152</f>
        <v>0</v>
      </c>
      <c r="Q152" s="93" t="n">
        <f aca="false">Tarif_avec_Préparation_Commande!E152</f>
        <v>0</v>
      </c>
      <c r="R152" s="7" t="n">
        <f aca="false">Tarif_avec_Préparation_Commande!F152</f>
        <v>0</v>
      </c>
      <c r="S152" s="93" t="n">
        <f aca="false">Tarif_avec_Préparation_Commande!G152</f>
        <v>0</v>
      </c>
      <c r="T152" s="7" t="n">
        <f aca="false">Tarif_avec_Préparation_Commande!H152</f>
        <v>0</v>
      </c>
      <c r="U152" s="93" t="n">
        <f aca="false">Tarif_avec_Préparation_Commande!I152</f>
        <v>0</v>
      </c>
    </row>
    <row r="153" customFormat="false" ht="12.8" hidden="false" customHeight="false" outlineLevel="0" collapsed="false">
      <c r="A153" s="88" t="n">
        <f aca="false">N153</f>
        <v>0</v>
      </c>
      <c r="B153" s="7" t="str">
        <f aca="false">"CTR"&amp;N153</f>
        <v>CTR0</v>
      </c>
      <c r="C153" s="7" t="n">
        <f aca="false">SUMIF(Bon_de_Commande!O$24:O$983,A153,Bon_de_Commande!C$24:C$983)</f>
        <v>0</v>
      </c>
      <c r="J153" s="88" t="n">
        <f aca="false">IF(AND($H153&lt;&gt;0, $C153&gt;=$H153),V153,IF(AND($G153&lt;&gt;0,$C153&gt;=$G153),T153,IF(AND($F153&lt;&gt;0,$C153&gt;=$F153),R153,IF(AND($E153&lt;&gt;0,$C153&gt;=$E153),P153,N153))))</f>
        <v>0</v>
      </c>
      <c r="K153" s="93" t="n">
        <f aca="false">IF(AND($H153&lt;&gt;0, $C153&gt;=$H153),W153,IF(AND($G153&lt;&gt;0,$C153&gt;=$G153),U153,IF(AND($F153&lt;&gt;0,$C153&gt;=$F153),S153,IF(AND($E153&lt;&gt;0,$C153&gt;=$E153),Q153,O153))))</f>
        <v>0</v>
      </c>
      <c r="M153" s="7" t="n">
        <f aca="false">Tarif_avec_Préparation_Commande!A153</f>
        <v>0</v>
      </c>
      <c r="N153" s="7" t="n">
        <f aca="false">Tarif_avec_Préparation_Commande!B153</f>
        <v>0</v>
      </c>
      <c r="O153" s="93" t="n">
        <f aca="false">Tarif_avec_Préparation_Commande!C153</f>
        <v>0</v>
      </c>
      <c r="P153" s="7" t="n">
        <f aca="false">Tarif_avec_Préparation_Commande!D153</f>
        <v>0</v>
      </c>
      <c r="Q153" s="93" t="n">
        <f aca="false">Tarif_avec_Préparation_Commande!E153</f>
        <v>0</v>
      </c>
      <c r="R153" s="7" t="n">
        <f aca="false">Tarif_avec_Préparation_Commande!F153</f>
        <v>0</v>
      </c>
      <c r="S153" s="93" t="n">
        <f aca="false">Tarif_avec_Préparation_Commande!G153</f>
        <v>0</v>
      </c>
      <c r="T153" s="7" t="n">
        <f aca="false">Tarif_avec_Préparation_Commande!H153</f>
        <v>0</v>
      </c>
      <c r="U153" s="93" t="n">
        <f aca="false">Tarif_avec_Préparation_Commande!I153</f>
        <v>0</v>
      </c>
    </row>
    <row r="154" customFormat="false" ht="12.8" hidden="false" customHeight="false" outlineLevel="0" collapsed="false">
      <c r="A154" s="88" t="n">
        <f aca="false">N154</f>
        <v>0</v>
      </c>
      <c r="B154" s="7" t="str">
        <f aca="false">"CTR"&amp;N154</f>
        <v>CTR0</v>
      </c>
      <c r="C154" s="7" t="n">
        <f aca="false">SUMIF(Bon_de_Commande!O$24:O$983,A154,Bon_de_Commande!C$24:C$983)</f>
        <v>0</v>
      </c>
      <c r="J154" s="88" t="n">
        <f aca="false">IF(AND($H154&lt;&gt;0, $C154&gt;=$H154),V154,IF(AND($G154&lt;&gt;0,$C154&gt;=$G154),T154,IF(AND($F154&lt;&gt;0,$C154&gt;=$F154),R154,IF(AND($E154&lt;&gt;0,$C154&gt;=$E154),P154,N154))))</f>
        <v>0</v>
      </c>
      <c r="K154" s="93" t="n">
        <f aca="false">IF(AND($H154&lt;&gt;0, $C154&gt;=$H154),W154,IF(AND($G154&lt;&gt;0,$C154&gt;=$G154),U154,IF(AND($F154&lt;&gt;0,$C154&gt;=$F154),S154,IF(AND($E154&lt;&gt;0,$C154&gt;=$E154),Q154,O154))))</f>
        <v>0</v>
      </c>
      <c r="M154" s="7" t="n">
        <f aca="false">Tarif_avec_Préparation_Commande!A154</f>
        <v>0</v>
      </c>
      <c r="N154" s="7" t="n">
        <f aca="false">Tarif_avec_Préparation_Commande!B154</f>
        <v>0</v>
      </c>
      <c r="O154" s="93" t="n">
        <f aca="false">Tarif_avec_Préparation_Commande!C154</f>
        <v>0</v>
      </c>
      <c r="P154" s="7" t="n">
        <f aca="false">Tarif_avec_Préparation_Commande!D154</f>
        <v>0</v>
      </c>
      <c r="Q154" s="93" t="n">
        <f aca="false">Tarif_avec_Préparation_Commande!E154</f>
        <v>0</v>
      </c>
      <c r="R154" s="7" t="n">
        <f aca="false">Tarif_avec_Préparation_Commande!F154</f>
        <v>0</v>
      </c>
      <c r="S154" s="93" t="n">
        <f aca="false">Tarif_avec_Préparation_Commande!G154</f>
        <v>0</v>
      </c>
      <c r="T154" s="7" t="n">
        <f aca="false">Tarif_avec_Préparation_Commande!H154</f>
        <v>0</v>
      </c>
      <c r="U154" s="93" t="n">
        <f aca="false">Tarif_avec_Préparation_Commande!I154</f>
        <v>0</v>
      </c>
    </row>
    <row r="155" customFormat="false" ht="12.8" hidden="false" customHeight="false" outlineLevel="0" collapsed="false">
      <c r="A155" s="88" t="n">
        <f aca="false">N155</f>
        <v>0</v>
      </c>
      <c r="B155" s="7" t="str">
        <f aca="false">"CTR"&amp;N155</f>
        <v>CTR0</v>
      </c>
      <c r="C155" s="7" t="n">
        <f aca="false">SUMIF(Bon_de_Commande!O$24:O$983,A155,Bon_de_Commande!C$24:C$983)</f>
        <v>0</v>
      </c>
      <c r="J155" s="88" t="n">
        <f aca="false">IF(AND($H155&lt;&gt;0, $C155&gt;=$H155),V155,IF(AND($G155&lt;&gt;0,$C155&gt;=$G155),T155,IF(AND($F155&lt;&gt;0,$C155&gt;=$F155),R155,IF(AND($E155&lt;&gt;0,$C155&gt;=$E155),P155,N155))))</f>
        <v>0</v>
      </c>
      <c r="K155" s="93" t="n">
        <f aca="false">IF(AND($H155&lt;&gt;0, $C155&gt;=$H155),W155,IF(AND($G155&lt;&gt;0,$C155&gt;=$G155),U155,IF(AND($F155&lt;&gt;0,$C155&gt;=$F155),S155,IF(AND($E155&lt;&gt;0,$C155&gt;=$E155),Q155,O155))))</f>
        <v>0</v>
      </c>
      <c r="M155" s="7" t="n">
        <f aca="false">Tarif_avec_Préparation_Commande!A155</f>
        <v>0</v>
      </c>
      <c r="N155" s="7" t="n">
        <f aca="false">Tarif_avec_Préparation_Commande!B155</f>
        <v>0</v>
      </c>
      <c r="O155" s="93" t="n">
        <f aca="false">Tarif_avec_Préparation_Commande!C155</f>
        <v>0</v>
      </c>
      <c r="P155" s="7" t="n">
        <f aca="false">Tarif_avec_Préparation_Commande!D155</f>
        <v>0</v>
      </c>
      <c r="Q155" s="93" t="n">
        <f aca="false">Tarif_avec_Préparation_Commande!E155</f>
        <v>0</v>
      </c>
      <c r="R155" s="7" t="n">
        <f aca="false">Tarif_avec_Préparation_Commande!F155</f>
        <v>0</v>
      </c>
      <c r="S155" s="93" t="n">
        <f aca="false">Tarif_avec_Préparation_Commande!G155</f>
        <v>0</v>
      </c>
      <c r="T155" s="7" t="n">
        <f aca="false">Tarif_avec_Préparation_Commande!H155</f>
        <v>0</v>
      </c>
      <c r="U155" s="93" t="n">
        <f aca="false">Tarif_avec_Préparation_Commande!I155</f>
        <v>0</v>
      </c>
    </row>
    <row r="156" customFormat="false" ht="12.8" hidden="false" customHeight="false" outlineLevel="0" collapsed="false">
      <c r="A156" s="88" t="n">
        <f aca="false">N156</f>
        <v>0</v>
      </c>
      <c r="B156" s="7" t="str">
        <f aca="false">"CTR"&amp;N156</f>
        <v>CTR0</v>
      </c>
      <c r="C156" s="7" t="n">
        <f aca="false">SUMIF(Bon_de_Commande!O$24:O$983,A156,Bon_de_Commande!C$24:C$983)</f>
        <v>0</v>
      </c>
      <c r="J156" s="88" t="n">
        <f aca="false">IF(AND($H156&lt;&gt;0, $C156&gt;=$H156),V156,IF(AND($G156&lt;&gt;0,$C156&gt;=$G156),T156,IF(AND($F156&lt;&gt;0,$C156&gt;=$F156),R156,IF(AND($E156&lt;&gt;0,$C156&gt;=$E156),P156,N156))))</f>
        <v>0</v>
      </c>
      <c r="K156" s="93" t="n">
        <f aca="false">IF(AND($H156&lt;&gt;0, $C156&gt;=$H156),W156,IF(AND($G156&lt;&gt;0,$C156&gt;=$G156),U156,IF(AND($F156&lt;&gt;0,$C156&gt;=$F156),S156,IF(AND($E156&lt;&gt;0,$C156&gt;=$E156),Q156,O156))))</f>
        <v>0</v>
      </c>
      <c r="M156" s="7" t="n">
        <f aca="false">Tarif_avec_Préparation_Commande!A156</f>
        <v>0</v>
      </c>
      <c r="N156" s="7" t="n">
        <f aca="false">Tarif_avec_Préparation_Commande!B156</f>
        <v>0</v>
      </c>
      <c r="O156" s="93" t="n">
        <f aca="false">Tarif_avec_Préparation_Commande!C156</f>
        <v>0</v>
      </c>
      <c r="P156" s="7" t="n">
        <f aca="false">Tarif_avec_Préparation_Commande!D156</f>
        <v>0</v>
      </c>
      <c r="Q156" s="93" t="n">
        <f aca="false">Tarif_avec_Préparation_Commande!E156</f>
        <v>0</v>
      </c>
      <c r="R156" s="7" t="n">
        <f aca="false">Tarif_avec_Préparation_Commande!F156</f>
        <v>0</v>
      </c>
      <c r="S156" s="93" t="n">
        <f aca="false">Tarif_avec_Préparation_Commande!G156</f>
        <v>0</v>
      </c>
      <c r="T156" s="7" t="n">
        <f aca="false">Tarif_avec_Préparation_Commande!H156</f>
        <v>0</v>
      </c>
      <c r="U156" s="93" t="n">
        <f aca="false">Tarif_avec_Préparation_Commande!I156</f>
        <v>0</v>
      </c>
    </row>
    <row r="157" customFormat="false" ht="12.8" hidden="false" customHeight="false" outlineLevel="0" collapsed="false">
      <c r="A157" s="88" t="n">
        <f aca="false">N157</f>
        <v>0</v>
      </c>
      <c r="B157" s="7" t="str">
        <f aca="false">"CTR"&amp;N157</f>
        <v>CTR0</v>
      </c>
      <c r="C157" s="7" t="n">
        <f aca="false">SUMIF(Bon_de_Commande!O$24:O$983,A157,Bon_de_Commande!C$24:C$983)</f>
        <v>0</v>
      </c>
      <c r="J157" s="88" t="n">
        <f aca="false">IF(AND($H157&lt;&gt;0, $C157&gt;=$H157),V157,IF(AND($G157&lt;&gt;0,$C157&gt;=$G157),T157,IF(AND($F157&lt;&gt;0,$C157&gt;=$F157),R157,IF(AND($E157&lt;&gt;0,$C157&gt;=$E157),P157,N157))))</f>
        <v>0</v>
      </c>
      <c r="K157" s="93" t="n">
        <f aca="false">IF(AND($H157&lt;&gt;0, $C157&gt;=$H157),W157,IF(AND($G157&lt;&gt;0,$C157&gt;=$G157),U157,IF(AND($F157&lt;&gt;0,$C157&gt;=$F157),S157,IF(AND($E157&lt;&gt;0,$C157&gt;=$E157),Q157,O157))))</f>
        <v>0</v>
      </c>
      <c r="M157" s="7" t="n">
        <f aca="false">Tarif_avec_Préparation_Commande!A157</f>
        <v>0</v>
      </c>
      <c r="N157" s="7" t="n">
        <f aca="false">Tarif_avec_Préparation_Commande!B157</f>
        <v>0</v>
      </c>
      <c r="O157" s="93" t="n">
        <f aca="false">Tarif_avec_Préparation_Commande!C157</f>
        <v>0</v>
      </c>
      <c r="P157" s="7" t="n">
        <f aca="false">Tarif_avec_Préparation_Commande!D157</f>
        <v>0</v>
      </c>
      <c r="Q157" s="93" t="n">
        <f aca="false">Tarif_avec_Préparation_Commande!E157</f>
        <v>0</v>
      </c>
      <c r="R157" s="7" t="n">
        <f aca="false">Tarif_avec_Préparation_Commande!F157</f>
        <v>0</v>
      </c>
      <c r="S157" s="93" t="n">
        <f aca="false">Tarif_avec_Préparation_Commande!G157</f>
        <v>0</v>
      </c>
      <c r="T157" s="7" t="n">
        <f aca="false">Tarif_avec_Préparation_Commande!H157</f>
        <v>0</v>
      </c>
      <c r="U157" s="93" t="n">
        <f aca="false">Tarif_avec_Préparation_Commande!I157</f>
        <v>0</v>
      </c>
    </row>
    <row r="158" customFormat="false" ht="12.8" hidden="false" customHeight="false" outlineLevel="0" collapsed="false">
      <c r="A158" s="88" t="n">
        <f aca="false">N158</f>
        <v>0</v>
      </c>
      <c r="B158" s="7" t="str">
        <f aca="false">"CTR"&amp;N158</f>
        <v>CTR0</v>
      </c>
      <c r="C158" s="7" t="n">
        <f aca="false">SUMIF(Bon_de_Commande!O$24:O$983,A158,Bon_de_Commande!C$24:C$983)</f>
        <v>0</v>
      </c>
      <c r="J158" s="88" t="n">
        <f aca="false">IF(AND($H158&lt;&gt;0, $C158&gt;=$H158),V158,IF(AND($G158&lt;&gt;0,$C158&gt;=$G158),T158,IF(AND($F158&lt;&gt;0,$C158&gt;=$F158),R158,IF(AND($E158&lt;&gt;0,$C158&gt;=$E158),P158,N158))))</f>
        <v>0</v>
      </c>
      <c r="K158" s="93" t="n">
        <f aca="false">IF(AND($H158&lt;&gt;0, $C158&gt;=$H158),W158,IF(AND($G158&lt;&gt;0,$C158&gt;=$G158),U158,IF(AND($F158&lt;&gt;0,$C158&gt;=$F158),S158,IF(AND($E158&lt;&gt;0,$C158&gt;=$E158),Q158,O158))))</f>
        <v>0</v>
      </c>
      <c r="M158" s="7" t="n">
        <f aca="false">Tarif_avec_Préparation_Commande!A158</f>
        <v>0</v>
      </c>
      <c r="N158" s="7" t="n">
        <f aca="false">Tarif_avec_Préparation_Commande!B158</f>
        <v>0</v>
      </c>
      <c r="O158" s="93" t="n">
        <f aca="false">Tarif_avec_Préparation_Commande!C158</f>
        <v>0</v>
      </c>
      <c r="P158" s="7" t="n">
        <f aca="false">Tarif_avec_Préparation_Commande!D158</f>
        <v>0</v>
      </c>
      <c r="Q158" s="93" t="n">
        <f aca="false">Tarif_avec_Préparation_Commande!E158</f>
        <v>0</v>
      </c>
      <c r="R158" s="7" t="n">
        <f aca="false">Tarif_avec_Préparation_Commande!F158</f>
        <v>0</v>
      </c>
      <c r="S158" s="93" t="n">
        <f aca="false">Tarif_avec_Préparation_Commande!G158</f>
        <v>0</v>
      </c>
      <c r="T158" s="7" t="n">
        <f aca="false">Tarif_avec_Préparation_Commande!H158</f>
        <v>0</v>
      </c>
      <c r="U158" s="93" t="n">
        <f aca="false">Tarif_avec_Préparation_Commande!I158</f>
        <v>0</v>
      </c>
    </row>
    <row r="159" customFormat="false" ht="12.8" hidden="false" customHeight="false" outlineLevel="0" collapsed="false">
      <c r="A159" s="88" t="n">
        <f aca="false">N159</f>
        <v>0</v>
      </c>
      <c r="B159" s="7" t="str">
        <f aca="false">"CTR"&amp;N159</f>
        <v>CTR0</v>
      </c>
      <c r="C159" s="7" t="n">
        <f aca="false">SUMIF(Bon_de_Commande!O$24:O$983,A159,Bon_de_Commande!C$24:C$983)</f>
        <v>0</v>
      </c>
      <c r="J159" s="88" t="n">
        <f aca="false">IF(AND($H159&lt;&gt;0, $C159&gt;=$H159),V159,IF(AND($G159&lt;&gt;0,$C159&gt;=$G159),T159,IF(AND($F159&lt;&gt;0,$C159&gt;=$F159),R159,IF(AND($E159&lt;&gt;0,$C159&gt;=$E159),P159,N159))))</f>
        <v>0</v>
      </c>
      <c r="K159" s="93" t="n">
        <f aca="false">IF(AND($H159&lt;&gt;0, $C159&gt;=$H159),W159,IF(AND($G159&lt;&gt;0,$C159&gt;=$G159),U159,IF(AND($F159&lt;&gt;0,$C159&gt;=$F159),S159,IF(AND($E159&lt;&gt;0,$C159&gt;=$E159),Q159,O159))))</f>
        <v>0</v>
      </c>
      <c r="M159" s="7" t="n">
        <f aca="false">Tarif_avec_Préparation_Commande!A159</f>
        <v>0</v>
      </c>
      <c r="N159" s="7" t="n">
        <f aca="false">Tarif_avec_Préparation_Commande!B159</f>
        <v>0</v>
      </c>
      <c r="O159" s="93" t="n">
        <f aca="false">Tarif_avec_Préparation_Commande!C159</f>
        <v>0</v>
      </c>
      <c r="P159" s="7" t="n">
        <f aca="false">Tarif_avec_Préparation_Commande!D159</f>
        <v>0</v>
      </c>
      <c r="Q159" s="93" t="n">
        <f aca="false">Tarif_avec_Préparation_Commande!E159</f>
        <v>0</v>
      </c>
      <c r="R159" s="7" t="n">
        <f aca="false">Tarif_avec_Préparation_Commande!F159</f>
        <v>0</v>
      </c>
      <c r="S159" s="93" t="n">
        <f aca="false">Tarif_avec_Préparation_Commande!G159</f>
        <v>0</v>
      </c>
      <c r="T159" s="7" t="n">
        <f aca="false">Tarif_avec_Préparation_Commande!H159</f>
        <v>0</v>
      </c>
      <c r="U159" s="93" t="n">
        <f aca="false">Tarif_avec_Préparation_Commande!I159</f>
        <v>0</v>
      </c>
    </row>
    <row r="160" customFormat="false" ht="12.8" hidden="false" customHeight="false" outlineLevel="0" collapsed="false">
      <c r="A160" s="88" t="n">
        <f aca="false">N160</f>
        <v>0</v>
      </c>
      <c r="B160" s="7" t="str">
        <f aca="false">"CTR"&amp;N160</f>
        <v>CTR0</v>
      </c>
      <c r="C160" s="7" t="n">
        <f aca="false">SUMIF(Bon_de_Commande!O$24:O$983,A160,Bon_de_Commande!C$24:C$983)</f>
        <v>0</v>
      </c>
      <c r="J160" s="88" t="n">
        <f aca="false">IF(AND($H160&lt;&gt;0, $C160&gt;=$H160),V160,IF(AND($G160&lt;&gt;0,$C160&gt;=$G160),T160,IF(AND($F160&lt;&gt;0,$C160&gt;=$F160),R160,IF(AND($E160&lt;&gt;0,$C160&gt;=$E160),P160,N160))))</f>
        <v>0</v>
      </c>
      <c r="K160" s="93" t="n">
        <f aca="false">IF(AND($H160&lt;&gt;0, $C160&gt;=$H160),W160,IF(AND($G160&lt;&gt;0,$C160&gt;=$G160),U160,IF(AND($F160&lt;&gt;0,$C160&gt;=$F160),S160,IF(AND($E160&lt;&gt;0,$C160&gt;=$E160),Q160,O160))))</f>
        <v>0</v>
      </c>
      <c r="M160" s="7" t="n">
        <f aca="false">Tarif_avec_Préparation_Commande!A160</f>
        <v>0</v>
      </c>
      <c r="N160" s="7" t="n">
        <f aca="false">Tarif_avec_Préparation_Commande!B160</f>
        <v>0</v>
      </c>
      <c r="O160" s="93" t="n">
        <f aca="false">Tarif_avec_Préparation_Commande!C160</f>
        <v>0</v>
      </c>
      <c r="P160" s="7" t="n">
        <f aca="false">Tarif_avec_Préparation_Commande!D160</f>
        <v>0</v>
      </c>
      <c r="Q160" s="93" t="n">
        <f aca="false">Tarif_avec_Préparation_Commande!E160</f>
        <v>0</v>
      </c>
      <c r="R160" s="7" t="n">
        <f aca="false">Tarif_avec_Préparation_Commande!F160</f>
        <v>0</v>
      </c>
      <c r="S160" s="93" t="n">
        <f aca="false">Tarif_avec_Préparation_Commande!G160</f>
        <v>0</v>
      </c>
      <c r="T160" s="7" t="n">
        <f aca="false">Tarif_avec_Préparation_Commande!H160</f>
        <v>0</v>
      </c>
      <c r="U160" s="93" t="n">
        <f aca="false">Tarif_avec_Préparation_Commande!I160</f>
        <v>0</v>
      </c>
    </row>
    <row r="161" customFormat="false" ht="12.8" hidden="false" customHeight="false" outlineLevel="0" collapsed="false">
      <c r="A161" s="88" t="n">
        <f aca="false">N161</f>
        <v>0</v>
      </c>
      <c r="B161" s="7" t="str">
        <f aca="false">"CTR"&amp;N161</f>
        <v>CTR0</v>
      </c>
      <c r="C161" s="7" t="n">
        <f aca="false">SUMIF(Bon_de_Commande!O$24:O$983,A161,Bon_de_Commande!C$24:C$983)</f>
        <v>0</v>
      </c>
      <c r="J161" s="88" t="n">
        <f aca="false">IF(AND($H161&lt;&gt;0, $C161&gt;=$H161),V161,IF(AND($G161&lt;&gt;0,$C161&gt;=$G161),T161,IF(AND($F161&lt;&gt;0,$C161&gt;=$F161),R161,IF(AND($E161&lt;&gt;0,$C161&gt;=$E161),P161,N161))))</f>
        <v>0</v>
      </c>
      <c r="K161" s="93" t="n">
        <f aca="false">IF(AND($H161&lt;&gt;0, $C161&gt;=$H161),W161,IF(AND($G161&lt;&gt;0,$C161&gt;=$G161),U161,IF(AND($F161&lt;&gt;0,$C161&gt;=$F161),S161,IF(AND($E161&lt;&gt;0,$C161&gt;=$E161),Q161,O161))))</f>
        <v>0</v>
      </c>
      <c r="M161" s="7" t="n">
        <f aca="false">Tarif_avec_Préparation_Commande!A161</f>
        <v>0</v>
      </c>
      <c r="N161" s="7" t="n">
        <f aca="false">Tarif_avec_Préparation_Commande!B161</f>
        <v>0</v>
      </c>
      <c r="O161" s="93" t="n">
        <f aca="false">Tarif_avec_Préparation_Commande!C161</f>
        <v>0</v>
      </c>
      <c r="P161" s="7" t="n">
        <f aca="false">Tarif_avec_Préparation_Commande!D161</f>
        <v>0</v>
      </c>
      <c r="Q161" s="93" t="n">
        <f aca="false">Tarif_avec_Préparation_Commande!E161</f>
        <v>0</v>
      </c>
      <c r="R161" s="7" t="n">
        <f aca="false">Tarif_avec_Préparation_Commande!F161</f>
        <v>0</v>
      </c>
      <c r="S161" s="93" t="n">
        <f aca="false">Tarif_avec_Préparation_Commande!G161</f>
        <v>0</v>
      </c>
      <c r="T161" s="7" t="n">
        <f aca="false">Tarif_avec_Préparation_Commande!H161</f>
        <v>0</v>
      </c>
      <c r="U161" s="93" t="n">
        <f aca="false">Tarif_avec_Préparation_Commande!I161</f>
        <v>0</v>
      </c>
    </row>
    <row r="162" customFormat="false" ht="12.8" hidden="false" customHeight="false" outlineLevel="0" collapsed="false">
      <c r="A162" s="88" t="n">
        <f aca="false">N162</f>
        <v>0</v>
      </c>
      <c r="B162" s="7" t="str">
        <f aca="false">"CTR"&amp;N162</f>
        <v>CTR0</v>
      </c>
      <c r="C162" s="7" t="n">
        <f aca="false">SUMIF(Bon_de_Commande!O$24:O$983,A162,Bon_de_Commande!C$24:C$983)</f>
        <v>0</v>
      </c>
      <c r="J162" s="88" t="n">
        <f aca="false">IF(AND($H162&lt;&gt;0, $C162&gt;=$H162),V162,IF(AND($G162&lt;&gt;0,$C162&gt;=$G162),T162,IF(AND($F162&lt;&gt;0,$C162&gt;=$F162),R162,IF(AND($E162&lt;&gt;0,$C162&gt;=$E162),P162,N162))))</f>
        <v>0</v>
      </c>
      <c r="K162" s="93" t="n">
        <f aca="false">IF(AND($H162&lt;&gt;0, $C162&gt;=$H162),W162,IF(AND($G162&lt;&gt;0,$C162&gt;=$G162),U162,IF(AND($F162&lt;&gt;0,$C162&gt;=$F162),S162,IF(AND($E162&lt;&gt;0,$C162&gt;=$E162),Q162,O162))))</f>
        <v>0</v>
      </c>
      <c r="M162" s="7" t="n">
        <f aca="false">Tarif_avec_Préparation_Commande!A162</f>
        <v>0</v>
      </c>
      <c r="N162" s="7" t="n">
        <f aca="false">Tarif_avec_Préparation_Commande!B162</f>
        <v>0</v>
      </c>
      <c r="O162" s="93" t="n">
        <f aca="false">Tarif_avec_Préparation_Commande!C162</f>
        <v>0</v>
      </c>
      <c r="P162" s="7" t="n">
        <f aca="false">Tarif_avec_Préparation_Commande!D162</f>
        <v>0</v>
      </c>
      <c r="Q162" s="93" t="n">
        <f aca="false">Tarif_avec_Préparation_Commande!E162</f>
        <v>0</v>
      </c>
      <c r="R162" s="7" t="n">
        <f aca="false">Tarif_avec_Préparation_Commande!F162</f>
        <v>0</v>
      </c>
      <c r="S162" s="93" t="n">
        <f aca="false">Tarif_avec_Préparation_Commande!G162</f>
        <v>0</v>
      </c>
      <c r="T162" s="7" t="n">
        <f aca="false">Tarif_avec_Préparation_Commande!H162</f>
        <v>0</v>
      </c>
      <c r="U162" s="93" t="n">
        <f aca="false">Tarif_avec_Préparation_Commande!I162</f>
        <v>0</v>
      </c>
    </row>
    <row r="163" customFormat="false" ht="12.8" hidden="false" customHeight="false" outlineLevel="0" collapsed="false">
      <c r="A163" s="88" t="n">
        <f aca="false">N163</f>
        <v>0</v>
      </c>
      <c r="B163" s="7" t="str">
        <f aca="false">"CTR"&amp;N163</f>
        <v>CTR0</v>
      </c>
      <c r="C163" s="7" t="n">
        <f aca="false">SUMIF(Bon_de_Commande!O$24:O$983,A163,Bon_de_Commande!C$24:C$983)</f>
        <v>0</v>
      </c>
      <c r="J163" s="88" t="n">
        <f aca="false">IF(AND($H163&lt;&gt;0, $C163&gt;=$H163),V163,IF(AND($G163&lt;&gt;0,$C163&gt;=$G163),T163,IF(AND($F163&lt;&gt;0,$C163&gt;=$F163),R163,IF(AND($E163&lt;&gt;0,$C163&gt;=$E163),P163,N163))))</f>
        <v>0</v>
      </c>
      <c r="K163" s="93" t="n">
        <f aca="false">IF(AND($H163&lt;&gt;0, $C163&gt;=$H163),W163,IF(AND($G163&lt;&gt;0,$C163&gt;=$G163),U163,IF(AND($F163&lt;&gt;0,$C163&gt;=$F163),S163,IF(AND($E163&lt;&gt;0,$C163&gt;=$E163),Q163,O163))))</f>
        <v>0</v>
      </c>
      <c r="M163" s="7" t="n">
        <f aca="false">Tarif_avec_Préparation_Commande!A163</f>
        <v>0</v>
      </c>
      <c r="N163" s="7" t="n">
        <f aca="false">Tarif_avec_Préparation_Commande!B163</f>
        <v>0</v>
      </c>
      <c r="O163" s="93" t="n">
        <f aca="false">Tarif_avec_Préparation_Commande!C163</f>
        <v>0</v>
      </c>
      <c r="P163" s="7" t="n">
        <f aca="false">Tarif_avec_Préparation_Commande!D163</f>
        <v>0</v>
      </c>
      <c r="Q163" s="93" t="n">
        <f aca="false">Tarif_avec_Préparation_Commande!E163</f>
        <v>0</v>
      </c>
      <c r="R163" s="7" t="n">
        <f aca="false">Tarif_avec_Préparation_Commande!F163</f>
        <v>0</v>
      </c>
      <c r="S163" s="93" t="n">
        <f aca="false">Tarif_avec_Préparation_Commande!G163</f>
        <v>0</v>
      </c>
      <c r="T163" s="7" t="n">
        <f aca="false">Tarif_avec_Préparation_Commande!H163</f>
        <v>0</v>
      </c>
      <c r="U163" s="93" t="n">
        <f aca="false">Tarif_avec_Préparation_Commande!I163</f>
        <v>0</v>
      </c>
    </row>
    <row r="164" customFormat="false" ht="12.8" hidden="false" customHeight="false" outlineLevel="0" collapsed="false">
      <c r="A164" s="88" t="n">
        <f aca="false">N164</f>
        <v>0</v>
      </c>
      <c r="B164" s="7" t="str">
        <f aca="false">"CTR"&amp;N164</f>
        <v>CTR0</v>
      </c>
      <c r="C164" s="7" t="n">
        <f aca="false">SUMIF(Bon_de_Commande!O$24:O$983,A164,Bon_de_Commande!C$24:C$983)</f>
        <v>0</v>
      </c>
      <c r="J164" s="88" t="n">
        <f aca="false">IF(AND($H164&lt;&gt;0, $C164&gt;=$H164),V164,IF(AND($G164&lt;&gt;0,$C164&gt;=$G164),T164,IF(AND($F164&lt;&gt;0,$C164&gt;=$F164),R164,IF(AND($E164&lt;&gt;0,$C164&gt;=$E164),P164,N164))))</f>
        <v>0</v>
      </c>
      <c r="K164" s="93" t="n">
        <f aca="false">IF(AND($H164&lt;&gt;0, $C164&gt;=$H164),W164,IF(AND($G164&lt;&gt;0,$C164&gt;=$G164),U164,IF(AND($F164&lt;&gt;0,$C164&gt;=$F164),S164,IF(AND($E164&lt;&gt;0,$C164&gt;=$E164),Q164,O164))))</f>
        <v>0</v>
      </c>
      <c r="M164" s="7" t="n">
        <f aca="false">Tarif_avec_Préparation_Commande!A164</f>
        <v>0</v>
      </c>
      <c r="N164" s="7" t="n">
        <f aca="false">Tarif_avec_Préparation_Commande!B164</f>
        <v>0</v>
      </c>
      <c r="O164" s="93" t="n">
        <f aca="false">Tarif_avec_Préparation_Commande!C164</f>
        <v>0</v>
      </c>
      <c r="P164" s="7" t="n">
        <f aca="false">Tarif_avec_Préparation_Commande!D164</f>
        <v>0</v>
      </c>
      <c r="Q164" s="93" t="n">
        <f aca="false">Tarif_avec_Préparation_Commande!E164</f>
        <v>0</v>
      </c>
      <c r="R164" s="7" t="n">
        <f aca="false">Tarif_avec_Préparation_Commande!F164</f>
        <v>0</v>
      </c>
      <c r="S164" s="93" t="n">
        <f aca="false">Tarif_avec_Préparation_Commande!G164</f>
        <v>0</v>
      </c>
      <c r="T164" s="7" t="n">
        <f aca="false">Tarif_avec_Préparation_Commande!H164</f>
        <v>0</v>
      </c>
      <c r="U164" s="93" t="n">
        <f aca="false">Tarif_avec_Préparation_Commande!I164</f>
        <v>0</v>
      </c>
    </row>
    <row r="165" customFormat="false" ht="12.8" hidden="false" customHeight="false" outlineLevel="0" collapsed="false">
      <c r="A165" s="88" t="n">
        <f aca="false">N165</f>
        <v>0</v>
      </c>
      <c r="B165" s="7" t="str">
        <f aca="false">"CTR"&amp;N165</f>
        <v>CTR0</v>
      </c>
      <c r="C165" s="7" t="n">
        <f aca="false">SUMIF(Bon_de_Commande!O$24:O$983,A165,Bon_de_Commande!C$24:C$983)</f>
        <v>0</v>
      </c>
      <c r="J165" s="88" t="n">
        <f aca="false">IF(AND($H165&lt;&gt;0, $C165&gt;=$H165),V165,IF(AND($G165&lt;&gt;0,$C165&gt;=$G165),T165,IF(AND($F165&lt;&gt;0,$C165&gt;=$F165),R165,IF(AND($E165&lt;&gt;0,$C165&gt;=$E165),P165,N165))))</f>
        <v>0</v>
      </c>
      <c r="K165" s="93" t="n">
        <f aca="false">IF(AND($H165&lt;&gt;0, $C165&gt;=$H165),W165,IF(AND($G165&lt;&gt;0,$C165&gt;=$G165),U165,IF(AND($F165&lt;&gt;0,$C165&gt;=$F165),S165,IF(AND($E165&lt;&gt;0,$C165&gt;=$E165),Q165,O165))))</f>
        <v>0</v>
      </c>
      <c r="M165" s="7" t="n">
        <f aca="false">Tarif_avec_Préparation_Commande!A165</f>
        <v>0</v>
      </c>
      <c r="N165" s="7" t="n">
        <f aca="false">Tarif_avec_Préparation_Commande!B165</f>
        <v>0</v>
      </c>
      <c r="O165" s="93" t="n">
        <f aca="false">Tarif_avec_Préparation_Commande!C165</f>
        <v>0</v>
      </c>
      <c r="P165" s="7" t="n">
        <f aca="false">Tarif_avec_Préparation_Commande!D165</f>
        <v>0</v>
      </c>
      <c r="Q165" s="93" t="n">
        <f aca="false">Tarif_avec_Préparation_Commande!E165</f>
        <v>0</v>
      </c>
      <c r="R165" s="7" t="n">
        <f aca="false">Tarif_avec_Préparation_Commande!F165</f>
        <v>0</v>
      </c>
      <c r="S165" s="93" t="n">
        <f aca="false">Tarif_avec_Préparation_Commande!G165</f>
        <v>0</v>
      </c>
      <c r="T165" s="7" t="n">
        <f aca="false">Tarif_avec_Préparation_Commande!H165</f>
        <v>0</v>
      </c>
      <c r="U165" s="93" t="n">
        <f aca="false">Tarif_avec_Préparation_Commande!I165</f>
        <v>0</v>
      </c>
    </row>
    <row r="166" customFormat="false" ht="12.8" hidden="false" customHeight="false" outlineLevel="0" collapsed="false">
      <c r="A166" s="88" t="n">
        <f aca="false">N166</f>
        <v>0</v>
      </c>
      <c r="B166" s="7" t="str">
        <f aca="false">"CTR"&amp;N166</f>
        <v>CTR0</v>
      </c>
      <c r="C166" s="7" t="n">
        <f aca="false">SUMIF(Bon_de_Commande!O$24:O$983,A166,Bon_de_Commande!C$24:C$983)</f>
        <v>0</v>
      </c>
      <c r="J166" s="88" t="n">
        <f aca="false">IF(AND($H166&lt;&gt;0, $C166&gt;=$H166),V166,IF(AND($G166&lt;&gt;0,$C166&gt;=$G166),T166,IF(AND($F166&lt;&gt;0,$C166&gt;=$F166),R166,IF(AND($E166&lt;&gt;0,$C166&gt;=$E166),P166,N166))))</f>
        <v>0</v>
      </c>
      <c r="K166" s="93" t="n">
        <f aca="false">IF(AND($H166&lt;&gt;0, $C166&gt;=$H166),W166,IF(AND($G166&lt;&gt;0,$C166&gt;=$G166),U166,IF(AND($F166&lt;&gt;0,$C166&gt;=$F166),S166,IF(AND($E166&lt;&gt;0,$C166&gt;=$E166),Q166,O166))))</f>
        <v>0</v>
      </c>
      <c r="M166" s="7" t="n">
        <f aca="false">Tarif_avec_Préparation_Commande!A166</f>
        <v>0</v>
      </c>
      <c r="N166" s="7" t="n">
        <f aca="false">Tarif_avec_Préparation_Commande!B166</f>
        <v>0</v>
      </c>
      <c r="O166" s="93" t="n">
        <f aca="false">Tarif_avec_Préparation_Commande!C166</f>
        <v>0</v>
      </c>
      <c r="P166" s="7" t="n">
        <f aca="false">Tarif_avec_Préparation_Commande!D166</f>
        <v>0</v>
      </c>
      <c r="Q166" s="93" t="n">
        <f aca="false">Tarif_avec_Préparation_Commande!E166</f>
        <v>0</v>
      </c>
      <c r="R166" s="7" t="n">
        <f aca="false">Tarif_avec_Préparation_Commande!F166</f>
        <v>0</v>
      </c>
      <c r="S166" s="93" t="n">
        <f aca="false">Tarif_avec_Préparation_Commande!G166</f>
        <v>0</v>
      </c>
      <c r="T166" s="7" t="n">
        <f aca="false">Tarif_avec_Préparation_Commande!H166</f>
        <v>0</v>
      </c>
      <c r="U166" s="93" t="n">
        <f aca="false">Tarif_avec_Préparation_Commande!I166</f>
        <v>0</v>
      </c>
    </row>
    <row r="167" customFormat="false" ht="12.8" hidden="false" customHeight="false" outlineLevel="0" collapsed="false">
      <c r="A167" s="88" t="n">
        <f aca="false">N167</f>
        <v>0</v>
      </c>
      <c r="B167" s="7" t="str">
        <f aca="false">"CTR"&amp;N167</f>
        <v>CTR0</v>
      </c>
      <c r="C167" s="7" t="n">
        <f aca="false">SUMIF(Bon_de_Commande!O$24:O$983,A167,Bon_de_Commande!C$24:C$983)</f>
        <v>0</v>
      </c>
      <c r="J167" s="88" t="n">
        <f aca="false">IF(AND($H167&lt;&gt;0, $C167&gt;=$H167),V167,IF(AND($G167&lt;&gt;0,$C167&gt;=$G167),T167,IF(AND($F167&lt;&gt;0,$C167&gt;=$F167),R167,IF(AND($E167&lt;&gt;0,$C167&gt;=$E167),P167,N167))))</f>
        <v>0</v>
      </c>
      <c r="K167" s="93" t="n">
        <f aca="false">IF(AND($H167&lt;&gt;0, $C167&gt;=$H167),W167,IF(AND($G167&lt;&gt;0,$C167&gt;=$G167),U167,IF(AND($F167&lt;&gt;0,$C167&gt;=$F167),S167,IF(AND($E167&lt;&gt;0,$C167&gt;=$E167),Q167,O167))))</f>
        <v>0</v>
      </c>
      <c r="M167" s="7" t="n">
        <f aca="false">Tarif_avec_Préparation_Commande!A167</f>
        <v>0</v>
      </c>
      <c r="N167" s="7" t="n">
        <f aca="false">Tarif_avec_Préparation_Commande!B167</f>
        <v>0</v>
      </c>
      <c r="O167" s="93" t="n">
        <f aca="false">Tarif_avec_Préparation_Commande!C167</f>
        <v>0</v>
      </c>
      <c r="P167" s="7" t="n">
        <f aca="false">Tarif_avec_Préparation_Commande!D167</f>
        <v>0</v>
      </c>
      <c r="Q167" s="93" t="n">
        <f aca="false">Tarif_avec_Préparation_Commande!E167</f>
        <v>0</v>
      </c>
      <c r="R167" s="7" t="n">
        <f aca="false">Tarif_avec_Préparation_Commande!F167</f>
        <v>0</v>
      </c>
      <c r="S167" s="93" t="n">
        <f aca="false">Tarif_avec_Préparation_Commande!G167</f>
        <v>0</v>
      </c>
      <c r="T167" s="7" t="n">
        <f aca="false">Tarif_avec_Préparation_Commande!H167</f>
        <v>0</v>
      </c>
      <c r="U167" s="93" t="n">
        <f aca="false">Tarif_avec_Préparation_Commande!I167</f>
        <v>0</v>
      </c>
    </row>
    <row r="168" customFormat="false" ht="12.8" hidden="false" customHeight="false" outlineLevel="0" collapsed="false">
      <c r="A168" s="88" t="n">
        <f aca="false">N168</f>
        <v>0</v>
      </c>
      <c r="B168" s="7" t="str">
        <f aca="false">"CTR"&amp;N168</f>
        <v>CTR0</v>
      </c>
      <c r="C168" s="7" t="n">
        <f aca="false">SUMIF(Bon_de_Commande!O$24:O$983,A168,Bon_de_Commande!C$24:C$983)</f>
        <v>0</v>
      </c>
      <c r="J168" s="88" t="n">
        <f aca="false">IF(AND($H168&lt;&gt;0, $C168&gt;=$H168),V168,IF(AND($G168&lt;&gt;0,$C168&gt;=$G168),T168,IF(AND($F168&lt;&gt;0,$C168&gt;=$F168),R168,IF(AND($E168&lt;&gt;0,$C168&gt;=$E168),P168,N168))))</f>
        <v>0</v>
      </c>
      <c r="K168" s="93" t="n">
        <f aca="false">IF(AND($H168&lt;&gt;0, $C168&gt;=$H168),W168,IF(AND($G168&lt;&gt;0,$C168&gt;=$G168),U168,IF(AND($F168&lt;&gt;0,$C168&gt;=$F168),S168,IF(AND($E168&lt;&gt;0,$C168&gt;=$E168),Q168,O168))))</f>
        <v>0</v>
      </c>
      <c r="M168" s="7" t="n">
        <f aca="false">Tarif_avec_Préparation_Commande!A168</f>
        <v>0</v>
      </c>
      <c r="N168" s="7" t="n">
        <f aca="false">Tarif_avec_Préparation_Commande!B168</f>
        <v>0</v>
      </c>
      <c r="O168" s="93" t="n">
        <f aca="false">Tarif_avec_Préparation_Commande!C168</f>
        <v>0</v>
      </c>
      <c r="P168" s="7" t="n">
        <f aca="false">Tarif_avec_Préparation_Commande!D168</f>
        <v>0</v>
      </c>
      <c r="Q168" s="93" t="n">
        <f aca="false">Tarif_avec_Préparation_Commande!E168</f>
        <v>0</v>
      </c>
      <c r="R168" s="7" t="n">
        <f aca="false">Tarif_avec_Préparation_Commande!F168</f>
        <v>0</v>
      </c>
      <c r="S168" s="93" t="n">
        <f aca="false">Tarif_avec_Préparation_Commande!G168</f>
        <v>0</v>
      </c>
      <c r="T168" s="7" t="n">
        <f aca="false">Tarif_avec_Préparation_Commande!H168</f>
        <v>0</v>
      </c>
      <c r="U168" s="93" t="n">
        <f aca="false">Tarif_avec_Préparation_Commande!I168</f>
        <v>0</v>
      </c>
    </row>
    <row r="169" customFormat="false" ht="12.8" hidden="false" customHeight="false" outlineLevel="0" collapsed="false">
      <c r="A169" s="88" t="n">
        <f aca="false">N169</f>
        <v>0</v>
      </c>
      <c r="B169" s="7" t="str">
        <f aca="false">"CTR"&amp;N169</f>
        <v>CTR0</v>
      </c>
      <c r="C169" s="7" t="n">
        <f aca="false">SUMIF(Bon_de_Commande!O$24:O$983,A169,Bon_de_Commande!C$24:C$983)</f>
        <v>0</v>
      </c>
      <c r="J169" s="88" t="n">
        <f aca="false">IF(AND($H169&lt;&gt;0, $C169&gt;=$H169),V169,IF(AND($G169&lt;&gt;0,$C169&gt;=$G169),T169,IF(AND($F169&lt;&gt;0,$C169&gt;=$F169),R169,IF(AND($E169&lt;&gt;0,$C169&gt;=$E169),P169,N169))))</f>
        <v>0</v>
      </c>
      <c r="K169" s="93" t="n">
        <f aca="false">IF(AND($H169&lt;&gt;0, $C169&gt;=$H169),W169,IF(AND($G169&lt;&gt;0,$C169&gt;=$G169),U169,IF(AND($F169&lt;&gt;0,$C169&gt;=$F169),S169,IF(AND($E169&lt;&gt;0,$C169&gt;=$E169),Q169,O169))))</f>
        <v>0</v>
      </c>
      <c r="M169" s="7" t="n">
        <f aca="false">Tarif_avec_Préparation_Commande!A169</f>
        <v>0</v>
      </c>
      <c r="N169" s="7" t="n">
        <f aca="false">Tarif_avec_Préparation_Commande!B169</f>
        <v>0</v>
      </c>
      <c r="O169" s="93" t="n">
        <f aca="false">Tarif_avec_Préparation_Commande!C169</f>
        <v>0</v>
      </c>
      <c r="P169" s="7" t="n">
        <f aca="false">Tarif_avec_Préparation_Commande!D169</f>
        <v>0</v>
      </c>
      <c r="Q169" s="93" t="n">
        <f aca="false">Tarif_avec_Préparation_Commande!E169</f>
        <v>0</v>
      </c>
      <c r="R169" s="7" t="n">
        <f aca="false">Tarif_avec_Préparation_Commande!F169</f>
        <v>0</v>
      </c>
      <c r="S169" s="93" t="n">
        <f aca="false">Tarif_avec_Préparation_Commande!G169</f>
        <v>0</v>
      </c>
      <c r="T169" s="7" t="n">
        <f aca="false">Tarif_avec_Préparation_Commande!H169</f>
        <v>0</v>
      </c>
      <c r="U169" s="93" t="n">
        <f aca="false">Tarif_avec_Préparation_Commande!I169</f>
        <v>0</v>
      </c>
    </row>
    <row r="170" customFormat="false" ht="12.8" hidden="false" customHeight="false" outlineLevel="0" collapsed="false">
      <c r="A170" s="88" t="n">
        <f aca="false">N170</f>
        <v>0</v>
      </c>
      <c r="B170" s="7" t="str">
        <f aca="false">"CTR"&amp;N170</f>
        <v>CTR0</v>
      </c>
      <c r="C170" s="7" t="n">
        <f aca="false">SUMIF(Bon_de_Commande!O$24:O$983,A170,Bon_de_Commande!C$24:C$983)</f>
        <v>0</v>
      </c>
      <c r="J170" s="88" t="n">
        <f aca="false">IF(AND($H170&lt;&gt;0, $C170&gt;=$H170),V170,IF(AND($G170&lt;&gt;0,$C170&gt;=$G170),T170,IF(AND($F170&lt;&gt;0,$C170&gt;=$F170),R170,IF(AND($E170&lt;&gt;0,$C170&gt;=$E170),P170,N170))))</f>
        <v>0</v>
      </c>
      <c r="K170" s="93" t="n">
        <f aca="false">IF(AND($H170&lt;&gt;0, $C170&gt;=$H170),W170,IF(AND($G170&lt;&gt;0,$C170&gt;=$G170),U170,IF(AND($F170&lt;&gt;0,$C170&gt;=$F170),S170,IF(AND($E170&lt;&gt;0,$C170&gt;=$E170),Q170,O170))))</f>
        <v>0</v>
      </c>
      <c r="M170" s="7" t="n">
        <f aca="false">Tarif_avec_Préparation_Commande!A170</f>
        <v>0</v>
      </c>
      <c r="N170" s="7" t="n">
        <f aca="false">Tarif_avec_Préparation_Commande!B170</f>
        <v>0</v>
      </c>
      <c r="O170" s="93" t="n">
        <f aca="false">Tarif_avec_Préparation_Commande!C170</f>
        <v>0</v>
      </c>
      <c r="P170" s="7" t="n">
        <f aca="false">Tarif_avec_Préparation_Commande!D170</f>
        <v>0</v>
      </c>
      <c r="Q170" s="93" t="n">
        <f aca="false">Tarif_avec_Préparation_Commande!E170</f>
        <v>0</v>
      </c>
      <c r="R170" s="7" t="n">
        <f aca="false">Tarif_avec_Préparation_Commande!F170</f>
        <v>0</v>
      </c>
      <c r="S170" s="93" t="n">
        <f aca="false">Tarif_avec_Préparation_Commande!G170</f>
        <v>0</v>
      </c>
      <c r="T170" s="7" t="n">
        <f aca="false">Tarif_avec_Préparation_Commande!H170</f>
        <v>0</v>
      </c>
      <c r="U170" s="93" t="n">
        <f aca="false">Tarif_avec_Préparation_Commande!I170</f>
        <v>0</v>
      </c>
    </row>
    <row r="171" customFormat="false" ht="12.8" hidden="false" customHeight="false" outlineLevel="0" collapsed="false">
      <c r="A171" s="88" t="n">
        <f aca="false">N171</f>
        <v>0</v>
      </c>
      <c r="B171" s="7" t="str">
        <f aca="false">"CTR"&amp;N171</f>
        <v>CTR0</v>
      </c>
      <c r="C171" s="7" t="n">
        <f aca="false">SUMIF(Bon_de_Commande!O$24:O$983,A171,Bon_de_Commande!C$24:C$983)</f>
        <v>0</v>
      </c>
      <c r="J171" s="88" t="n">
        <f aca="false">IF(AND($H171&lt;&gt;0, $C171&gt;=$H171),V171,IF(AND($G171&lt;&gt;0,$C171&gt;=$G171),T171,IF(AND($F171&lt;&gt;0,$C171&gt;=$F171),R171,IF(AND($E171&lt;&gt;0,$C171&gt;=$E171),P171,N171))))</f>
        <v>0</v>
      </c>
      <c r="K171" s="93" t="n">
        <f aca="false">IF(AND($H171&lt;&gt;0, $C171&gt;=$H171),W171,IF(AND($G171&lt;&gt;0,$C171&gt;=$G171),U171,IF(AND($F171&lt;&gt;0,$C171&gt;=$F171),S171,IF(AND($E171&lt;&gt;0,$C171&gt;=$E171),Q171,O171))))</f>
        <v>0</v>
      </c>
      <c r="M171" s="7" t="n">
        <f aca="false">Tarif_avec_Préparation_Commande!A171</f>
        <v>0</v>
      </c>
      <c r="N171" s="7" t="n">
        <f aca="false">Tarif_avec_Préparation_Commande!B171</f>
        <v>0</v>
      </c>
      <c r="O171" s="93" t="n">
        <f aca="false">Tarif_avec_Préparation_Commande!C171</f>
        <v>0</v>
      </c>
      <c r="P171" s="7" t="n">
        <f aca="false">Tarif_avec_Préparation_Commande!D171</f>
        <v>0</v>
      </c>
      <c r="Q171" s="93" t="n">
        <f aca="false">Tarif_avec_Préparation_Commande!E171</f>
        <v>0</v>
      </c>
      <c r="R171" s="7" t="n">
        <f aca="false">Tarif_avec_Préparation_Commande!F171</f>
        <v>0</v>
      </c>
      <c r="S171" s="93" t="n">
        <f aca="false">Tarif_avec_Préparation_Commande!G171</f>
        <v>0</v>
      </c>
      <c r="T171" s="7" t="n">
        <f aca="false">Tarif_avec_Préparation_Commande!H171</f>
        <v>0</v>
      </c>
      <c r="U171" s="93" t="n">
        <f aca="false">Tarif_avec_Préparation_Commande!I171</f>
        <v>0</v>
      </c>
    </row>
    <row r="172" customFormat="false" ht="12.8" hidden="false" customHeight="false" outlineLevel="0" collapsed="false">
      <c r="A172" s="88" t="n">
        <f aca="false">N172</f>
        <v>0</v>
      </c>
      <c r="B172" s="7" t="str">
        <f aca="false">"CTR"&amp;N172</f>
        <v>CTR0</v>
      </c>
      <c r="C172" s="7" t="n">
        <f aca="false">SUMIF(Bon_de_Commande!O$24:O$983,A172,Bon_de_Commande!C$24:C$983)</f>
        <v>0</v>
      </c>
      <c r="J172" s="88" t="n">
        <f aca="false">IF(AND($H172&lt;&gt;0, $C172&gt;=$H172),V172,IF(AND($G172&lt;&gt;0,$C172&gt;=$G172),T172,IF(AND($F172&lt;&gt;0,$C172&gt;=$F172),R172,IF(AND($E172&lt;&gt;0,$C172&gt;=$E172),P172,N172))))</f>
        <v>0</v>
      </c>
      <c r="K172" s="93" t="n">
        <f aca="false">IF(AND($H172&lt;&gt;0, $C172&gt;=$H172),W172,IF(AND($G172&lt;&gt;0,$C172&gt;=$G172),U172,IF(AND($F172&lt;&gt;0,$C172&gt;=$F172),S172,IF(AND($E172&lt;&gt;0,$C172&gt;=$E172),Q172,O172))))</f>
        <v>0</v>
      </c>
      <c r="M172" s="7" t="n">
        <f aca="false">Tarif_avec_Préparation_Commande!A172</f>
        <v>0</v>
      </c>
      <c r="N172" s="7" t="n">
        <f aca="false">Tarif_avec_Préparation_Commande!B172</f>
        <v>0</v>
      </c>
      <c r="O172" s="93" t="n">
        <f aca="false">Tarif_avec_Préparation_Commande!C172</f>
        <v>0</v>
      </c>
      <c r="P172" s="7" t="n">
        <f aca="false">Tarif_avec_Préparation_Commande!D172</f>
        <v>0</v>
      </c>
      <c r="Q172" s="93" t="n">
        <f aca="false">Tarif_avec_Préparation_Commande!E172</f>
        <v>0</v>
      </c>
      <c r="R172" s="7" t="n">
        <f aca="false">Tarif_avec_Préparation_Commande!F172</f>
        <v>0</v>
      </c>
      <c r="S172" s="93" t="n">
        <f aca="false">Tarif_avec_Préparation_Commande!G172</f>
        <v>0</v>
      </c>
      <c r="T172" s="7" t="n">
        <f aca="false">Tarif_avec_Préparation_Commande!H172</f>
        <v>0</v>
      </c>
      <c r="U172" s="93" t="n">
        <f aca="false">Tarif_avec_Préparation_Commande!I172</f>
        <v>0</v>
      </c>
    </row>
    <row r="173" customFormat="false" ht="12.8" hidden="false" customHeight="false" outlineLevel="0" collapsed="false">
      <c r="A173" s="88" t="n">
        <f aca="false">N173</f>
        <v>0</v>
      </c>
      <c r="B173" s="7" t="str">
        <f aca="false">"CTR"&amp;N173</f>
        <v>CTR0</v>
      </c>
      <c r="C173" s="7" t="n">
        <f aca="false">SUMIF(Bon_de_Commande!O$24:O$983,A173,Bon_de_Commande!C$24:C$983)</f>
        <v>0</v>
      </c>
      <c r="J173" s="88" t="n">
        <f aca="false">IF(AND($H173&lt;&gt;0, $C173&gt;=$H173),V173,IF(AND($G173&lt;&gt;0,$C173&gt;=$G173),T173,IF(AND($F173&lt;&gt;0,$C173&gt;=$F173),R173,IF(AND($E173&lt;&gt;0,$C173&gt;=$E173),P173,N173))))</f>
        <v>0</v>
      </c>
      <c r="K173" s="93" t="n">
        <f aca="false">IF(AND($H173&lt;&gt;0, $C173&gt;=$H173),W173,IF(AND($G173&lt;&gt;0,$C173&gt;=$G173),U173,IF(AND($F173&lt;&gt;0,$C173&gt;=$F173),S173,IF(AND($E173&lt;&gt;0,$C173&gt;=$E173),Q173,O173))))</f>
        <v>0</v>
      </c>
      <c r="M173" s="7" t="n">
        <f aca="false">Tarif_avec_Préparation_Commande!A173</f>
        <v>0</v>
      </c>
      <c r="N173" s="7" t="n">
        <f aca="false">Tarif_avec_Préparation_Commande!B173</f>
        <v>0</v>
      </c>
      <c r="O173" s="93" t="n">
        <f aca="false">Tarif_avec_Préparation_Commande!C173</f>
        <v>0</v>
      </c>
      <c r="P173" s="7" t="n">
        <f aca="false">Tarif_avec_Préparation_Commande!D173</f>
        <v>0</v>
      </c>
      <c r="Q173" s="93" t="n">
        <f aca="false">Tarif_avec_Préparation_Commande!E173</f>
        <v>0</v>
      </c>
      <c r="R173" s="7" t="n">
        <f aca="false">Tarif_avec_Préparation_Commande!F173</f>
        <v>0</v>
      </c>
      <c r="S173" s="93" t="n">
        <f aca="false">Tarif_avec_Préparation_Commande!G173</f>
        <v>0</v>
      </c>
      <c r="T173" s="7" t="n">
        <f aca="false">Tarif_avec_Préparation_Commande!H173</f>
        <v>0</v>
      </c>
      <c r="U173" s="93" t="n">
        <f aca="false">Tarif_avec_Préparation_Commande!I173</f>
        <v>0</v>
      </c>
    </row>
    <row r="174" customFormat="false" ht="12.8" hidden="false" customHeight="false" outlineLevel="0" collapsed="false">
      <c r="A174" s="88" t="n">
        <f aca="false">N174</f>
        <v>0</v>
      </c>
      <c r="B174" s="7" t="str">
        <f aca="false">"CTR"&amp;N174</f>
        <v>CTR0</v>
      </c>
      <c r="C174" s="7" t="n">
        <f aca="false">SUMIF(Bon_de_Commande!O$24:O$983,A174,Bon_de_Commande!C$24:C$983)</f>
        <v>0</v>
      </c>
      <c r="J174" s="88" t="n">
        <f aca="false">IF(AND($H174&lt;&gt;0, $C174&gt;=$H174),V174,IF(AND($G174&lt;&gt;0,$C174&gt;=$G174),T174,IF(AND($F174&lt;&gt;0,$C174&gt;=$F174),R174,IF(AND($E174&lt;&gt;0,$C174&gt;=$E174),P174,N174))))</f>
        <v>0</v>
      </c>
      <c r="K174" s="93" t="n">
        <f aca="false">IF(AND($H174&lt;&gt;0, $C174&gt;=$H174),W174,IF(AND($G174&lt;&gt;0,$C174&gt;=$G174),U174,IF(AND($F174&lt;&gt;0,$C174&gt;=$F174),S174,IF(AND($E174&lt;&gt;0,$C174&gt;=$E174),Q174,O174))))</f>
        <v>0</v>
      </c>
      <c r="M174" s="7" t="n">
        <f aca="false">Tarif_avec_Préparation_Commande!A174</f>
        <v>0</v>
      </c>
      <c r="N174" s="7" t="n">
        <f aca="false">Tarif_avec_Préparation_Commande!B174</f>
        <v>0</v>
      </c>
      <c r="O174" s="93" t="n">
        <f aca="false">Tarif_avec_Préparation_Commande!C174</f>
        <v>0</v>
      </c>
      <c r="P174" s="7" t="n">
        <f aca="false">Tarif_avec_Préparation_Commande!D174</f>
        <v>0</v>
      </c>
      <c r="Q174" s="93" t="n">
        <f aca="false">Tarif_avec_Préparation_Commande!E174</f>
        <v>0</v>
      </c>
      <c r="R174" s="7" t="n">
        <f aca="false">Tarif_avec_Préparation_Commande!F174</f>
        <v>0</v>
      </c>
      <c r="S174" s="93" t="n">
        <f aca="false">Tarif_avec_Préparation_Commande!G174</f>
        <v>0</v>
      </c>
      <c r="T174" s="7" t="n">
        <f aca="false">Tarif_avec_Préparation_Commande!H174</f>
        <v>0</v>
      </c>
      <c r="U174" s="93" t="n">
        <f aca="false">Tarif_avec_Préparation_Commande!I174</f>
        <v>0</v>
      </c>
    </row>
    <row r="175" customFormat="false" ht="12.8" hidden="false" customHeight="false" outlineLevel="0" collapsed="false">
      <c r="A175" s="88" t="n">
        <f aca="false">N175</f>
        <v>0</v>
      </c>
      <c r="B175" s="7" t="str">
        <f aca="false">"CTR"&amp;N175</f>
        <v>CTR0</v>
      </c>
      <c r="C175" s="7" t="n">
        <f aca="false">SUMIF(Bon_de_Commande!O$24:O$983,A175,Bon_de_Commande!C$24:C$983)</f>
        <v>0</v>
      </c>
      <c r="J175" s="88" t="n">
        <f aca="false">IF(AND($H175&lt;&gt;0, $C175&gt;=$H175),V175,IF(AND($G175&lt;&gt;0,$C175&gt;=$G175),T175,IF(AND($F175&lt;&gt;0,$C175&gt;=$F175),R175,IF(AND($E175&lt;&gt;0,$C175&gt;=$E175),P175,N175))))</f>
        <v>0</v>
      </c>
      <c r="K175" s="93" t="n">
        <f aca="false">IF(AND($H175&lt;&gt;0, $C175&gt;=$H175),W175,IF(AND($G175&lt;&gt;0,$C175&gt;=$G175),U175,IF(AND($F175&lt;&gt;0,$C175&gt;=$F175),S175,IF(AND($E175&lt;&gt;0,$C175&gt;=$E175),Q175,O175))))</f>
        <v>0</v>
      </c>
      <c r="M175" s="7" t="n">
        <f aca="false">Tarif_avec_Préparation_Commande!A175</f>
        <v>0</v>
      </c>
      <c r="N175" s="7" t="n">
        <f aca="false">Tarif_avec_Préparation_Commande!B175</f>
        <v>0</v>
      </c>
      <c r="O175" s="93" t="n">
        <f aca="false">Tarif_avec_Préparation_Commande!C175</f>
        <v>0</v>
      </c>
      <c r="P175" s="7" t="n">
        <f aca="false">Tarif_avec_Préparation_Commande!D175</f>
        <v>0</v>
      </c>
      <c r="Q175" s="93" t="n">
        <f aca="false">Tarif_avec_Préparation_Commande!E175</f>
        <v>0</v>
      </c>
      <c r="R175" s="7" t="n">
        <f aca="false">Tarif_avec_Préparation_Commande!F175</f>
        <v>0</v>
      </c>
      <c r="S175" s="93" t="n">
        <f aca="false">Tarif_avec_Préparation_Commande!G175</f>
        <v>0</v>
      </c>
      <c r="T175" s="7" t="n">
        <f aca="false">Tarif_avec_Préparation_Commande!H175</f>
        <v>0</v>
      </c>
      <c r="U175" s="93" t="n">
        <f aca="false">Tarif_avec_Préparation_Commande!I175</f>
        <v>0</v>
      </c>
    </row>
    <row r="176" customFormat="false" ht="12.8" hidden="false" customHeight="false" outlineLevel="0" collapsed="false">
      <c r="A176" s="88" t="n">
        <f aca="false">N176</f>
        <v>0</v>
      </c>
      <c r="B176" s="7" t="str">
        <f aca="false">"CTR"&amp;N176</f>
        <v>CTR0</v>
      </c>
      <c r="C176" s="7" t="n">
        <f aca="false">SUMIF(Bon_de_Commande!O$24:O$983,A176,Bon_de_Commande!C$24:C$983)</f>
        <v>0</v>
      </c>
      <c r="J176" s="88" t="n">
        <f aca="false">IF(AND($H176&lt;&gt;0, $C176&gt;=$H176),V176,IF(AND($G176&lt;&gt;0,$C176&gt;=$G176),T176,IF(AND($F176&lt;&gt;0,$C176&gt;=$F176),R176,IF(AND($E176&lt;&gt;0,$C176&gt;=$E176),P176,N176))))</f>
        <v>0</v>
      </c>
      <c r="K176" s="93" t="n">
        <f aca="false">IF(AND($H176&lt;&gt;0, $C176&gt;=$H176),W176,IF(AND($G176&lt;&gt;0,$C176&gt;=$G176),U176,IF(AND($F176&lt;&gt;0,$C176&gt;=$F176),S176,IF(AND($E176&lt;&gt;0,$C176&gt;=$E176),Q176,O176))))</f>
        <v>0</v>
      </c>
      <c r="M176" s="7" t="n">
        <f aca="false">Tarif_avec_Préparation_Commande!A176</f>
        <v>0</v>
      </c>
      <c r="N176" s="7" t="n">
        <f aca="false">Tarif_avec_Préparation_Commande!B176</f>
        <v>0</v>
      </c>
      <c r="O176" s="93" t="n">
        <f aca="false">Tarif_avec_Préparation_Commande!C176</f>
        <v>0</v>
      </c>
      <c r="P176" s="7" t="n">
        <f aca="false">Tarif_avec_Préparation_Commande!D176</f>
        <v>0</v>
      </c>
      <c r="Q176" s="93" t="n">
        <f aca="false">Tarif_avec_Préparation_Commande!E176</f>
        <v>0</v>
      </c>
      <c r="R176" s="7" t="n">
        <f aca="false">Tarif_avec_Préparation_Commande!F176</f>
        <v>0</v>
      </c>
      <c r="S176" s="93" t="n">
        <f aca="false">Tarif_avec_Préparation_Commande!G176</f>
        <v>0</v>
      </c>
      <c r="T176" s="7" t="n">
        <f aca="false">Tarif_avec_Préparation_Commande!H176</f>
        <v>0</v>
      </c>
      <c r="U176" s="93" t="n">
        <f aca="false">Tarif_avec_Préparation_Commande!I176</f>
        <v>0</v>
      </c>
    </row>
    <row r="177" customFormat="false" ht="12.8" hidden="false" customHeight="false" outlineLevel="0" collapsed="false">
      <c r="A177" s="88" t="n">
        <f aca="false">N177</f>
        <v>0</v>
      </c>
      <c r="B177" s="7" t="str">
        <f aca="false">"CTR"&amp;N177</f>
        <v>CTR0</v>
      </c>
      <c r="C177" s="7" t="n">
        <f aca="false">SUMIF(Bon_de_Commande!O$24:O$983,A177,Bon_de_Commande!C$24:C$983)</f>
        <v>0</v>
      </c>
      <c r="J177" s="88" t="n">
        <f aca="false">IF(AND($H177&lt;&gt;0, $C177&gt;=$H177),V177,IF(AND($G177&lt;&gt;0,$C177&gt;=$G177),T177,IF(AND($F177&lt;&gt;0,$C177&gt;=$F177),R177,IF(AND($E177&lt;&gt;0,$C177&gt;=$E177),P177,N177))))</f>
        <v>0</v>
      </c>
      <c r="K177" s="93" t="n">
        <f aca="false">IF(AND($H177&lt;&gt;0, $C177&gt;=$H177),W177,IF(AND($G177&lt;&gt;0,$C177&gt;=$G177),U177,IF(AND($F177&lt;&gt;0,$C177&gt;=$F177),S177,IF(AND($E177&lt;&gt;0,$C177&gt;=$E177),Q177,O177))))</f>
        <v>0</v>
      </c>
      <c r="M177" s="7" t="n">
        <f aca="false">Tarif_avec_Préparation_Commande!A177</f>
        <v>0</v>
      </c>
      <c r="N177" s="7" t="n">
        <f aca="false">Tarif_avec_Préparation_Commande!B177</f>
        <v>0</v>
      </c>
      <c r="O177" s="93" t="n">
        <f aca="false">Tarif_avec_Préparation_Commande!C177</f>
        <v>0</v>
      </c>
      <c r="P177" s="7" t="n">
        <f aca="false">Tarif_avec_Préparation_Commande!D177</f>
        <v>0</v>
      </c>
      <c r="Q177" s="93" t="n">
        <f aca="false">Tarif_avec_Préparation_Commande!E177</f>
        <v>0</v>
      </c>
      <c r="R177" s="7" t="n">
        <f aca="false">Tarif_avec_Préparation_Commande!F177</f>
        <v>0</v>
      </c>
      <c r="S177" s="93" t="n">
        <f aca="false">Tarif_avec_Préparation_Commande!G177</f>
        <v>0</v>
      </c>
      <c r="T177" s="7" t="n">
        <f aca="false">Tarif_avec_Préparation_Commande!H177</f>
        <v>0</v>
      </c>
      <c r="U177" s="93" t="n">
        <f aca="false">Tarif_avec_Préparation_Commande!I177</f>
        <v>0</v>
      </c>
    </row>
    <row r="178" customFormat="false" ht="12.8" hidden="false" customHeight="false" outlineLevel="0" collapsed="false">
      <c r="A178" s="88" t="n">
        <f aca="false">N178</f>
        <v>0</v>
      </c>
      <c r="B178" s="7" t="str">
        <f aca="false">"CTR"&amp;N178</f>
        <v>CTR0</v>
      </c>
      <c r="C178" s="7" t="n">
        <f aca="false">SUMIF(Bon_de_Commande!O$24:O$983,A178,Bon_de_Commande!C$24:C$983)</f>
        <v>0</v>
      </c>
      <c r="J178" s="88" t="n">
        <f aca="false">IF(AND($H178&lt;&gt;0, $C178&gt;=$H178),V178,IF(AND($G178&lt;&gt;0,$C178&gt;=$G178),T178,IF(AND($F178&lt;&gt;0,$C178&gt;=$F178),R178,IF(AND($E178&lt;&gt;0,$C178&gt;=$E178),P178,N178))))</f>
        <v>0</v>
      </c>
      <c r="K178" s="93" t="n">
        <f aca="false">IF(AND($H178&lt;&gt;0, $C178&gt;=$H178),W178,IF(AND($G178&lt;&gt;0,$C178&gt;=$G178),U178,IF(AND($F178&lt;&gt;0,$C178&gt;=$F178),S178,IF(AND($E178&lt;&gt;0,$C178&gt;=$E178),Q178,O178))))</f>
        <v>0</v>
      </c>
      <c r="M178" s="7" t="n">
        <f aca="false">Tarif_avec_Préparation_Commande!A178</f>
        <v>0</v>
      </c>
      <c r="N178" s="7" t="n">
        <f aca="false">Tarif_avec_Préparation_Commande!B178</f>
        <v>0</v>
      </c>
      <c r="O178" s="93" t="n">
        <f aca="false">Tarif_avec_Préparation_Commande!C178</f>
        <v>0</v>
      </c>
      <c r="P178" s="7" t="n">
        <f aca="false">Tarif_avec_Préparation_Commande!D178</f>
        <v>0</v>
      </c>
      <c r="Q178" s="93" t="n">
        <f aca="false">Tarif_avec_Préparation_Commande!E178</f>
        <v>0</v>
      </c>
      <c r="R178" s="7" t="n">
        <f aca="false">Tarif_avec_Préparation_Commande!F178</f>
        <v>0</v>
      </c>
      <c r="S178" s="93" t="n">
        <f aca="false">Tarif_avec_Préparation_Commande!G178</f>
        <v>0</v>
      </c>
      <c r="T178" s="7" t="n">
        <f aca="false">Tarif_avec_Préparation_Commande!H178</f>
        <v>0</v>
      </c>
      <c r="U178" s="93" t="n">
        <f aca="false">Tarif_avec_Préparation_Commande!I178</f>
        <v>0</v>
      </c>
    </row>
    <row r="179" customFormat="false" ht="12.8" hidden="false" customHeight="false" outlineLevel="0" collapsed="false">
      <c r="A179" s="88" t="n">
        <f aca="false">N179</f>
        <v>0</v>
      </c>
      <c r="B179" s="7" t="str">
        <f aca="false">"CTR"&amp;N179</f>
        <v>CTR0</v>
      </c>
      <c r="C179" s="7" t="n">
        <f aca="false">SUMIF(Bon_de_Commande!O$24:O$983,A179,Bon_de_Commande!C$24:C$983)</f>
        <v>0</v>
      </c>
      <c r="J179" s="88" t="n">
        <f aca="false">IF(AND($H179&lt;&gt;0, $C179&gt;=$H179),V179,IF(AND($G179&lt;&gt;0,$C179&gt;=$G179),T179,IF(AND($F179&lt;&gt;0,$C179&gt;=$F179),R179,IF(AND($E179&lt;&gt;0,$C179&gt;=$E179),P179,N179))))</f>
        <v>0</v>
      </c>
      <c r="K179" s="93" t="n">
        <f aca="false">IF(AND($H179&lt;&gt;0, $C179&gt;=$H179),W179,IF(AND($G179&lt;&gt;0,$C179&gt;=$G179),U179,IF(AND($F179&lt;&gt;0,$C179&gt;=$F179),S179,IF(AND($E179&lt;&gt;0,$C179&gt;=$E179),Q179,O179))))</f>
        <v>0</v>
      </c>
      <c r="M179" s="7" t="n">
        <f aca="false">Tarif_avec_Préparation_Commande!A179</f>
        <v>0</v>
      </c>
      <c r="N179" s="7" t="n">
        <f aca="false">Tarif_avec_Préparation_Commande!B179</f>
        <v>0</v>
      </c>
      <c r="O179" s="93" t="n">
        <f aca="false">Tarif_avec_Préparation_Commande!C179</f>
        <v>0</v>
      </c>
      <c r="P179" s="7" t="n">
        <f aca="false">Tarif_avec_Préparation_Commande!D179</f>
        <v>0</v>
      </c>
      <c r="Q179" s="93" t="n">
        <f aca="false">Tarif_avec_Préparation_Commande!E179</f>
        <v>0</v>
      </c>
      <c r="R179" s="7" t="n">
        <f aca="false">Tarif_avec_Préparation_Commande!F179</f>
        <v>0</v>
      </c>
      <c r="S179" s="93" t="n">
        <f aca="false">Tarif_avec_Préparation_Commande!G179</f>
        <v>0</v>
      </c>
      <c r="T179" s="7" t="n">
        <f aca="false">Tarif_avec_Préparation_Commande!H179</f>
        <v>0</v>
      </c>
      <c r="U179" s="93" t="n">
        <f aca="false">Tarif_avec_Préparation_Commande!I179</f>
        <v>0</v>
      </c>
    </row>
    <row r="180" customFormat="false" ht="12.8" hidden="false" customHeight="false" outlineLevel="0" collapsed="false">
      <c r="A180" s="88" t="n">
        <f aca="false">N180</f>
        <v>0</v>
      </c>
      <c r="B180" s="7" t="str">
        <f aca="false">"CTR"&amp;N180</f>
        <v>CTR0</v>
      </c>
      <c r="C180" s="7" t="n">
        <f aca="false">SUMIF(Bon_de_Commande!O$24:O$983,A180,Bon_de_Commande!C$24:C$983)</f>
        <v>0</v>
      </c>
      <c r="J180" s="88" t="n">
        <f aca="false">IF(AND($H180&lt;&gt;0, $C180&gt;=$H180),V180,IF(AND($G180&lt;&gt;0,$C180&gt;=$G180),T180,IF(AND($F180&lt;&gt;0,$C180&gt;=$F180),R180,IF(AND($E180&lt;&gt;0,$C180&gt;=$E180),P180,N180))))</f>
        <v>0</v>
      </c>
      <c r="K180" s="93" t="n">
        <f aca="false">IF(AND($H180&lt;&gt;0, $C180&gt;=$H180),W180,IF(AND($G180&lt;&gt;0,$C180&gt;=$G180),U180,IF(AND($F180&lt;&gt;0,$C180&gt;=$F180),S180,IF(AND($E180&lt;&gt;0,$C180&gt;=$E180),Q180,O180))))</f>
        <v>0</v>
      </c>
      <c r="M180" s="7" t="n">
        <f aca="false">Tarif_avec_Préparation_Commande!A180</f>
        <v>0</v>
      </c>
      <c r="N180" s="7" t="n">
        <f aca="false">Tarif_avec_Préparation_Commande!B180</f>
        <v>0</v>
      </c>
      <c r="O180" s="93" t="n">
        <f aca="false">Tarif_avec_Préparation_Commande!C180</f>
        <v>0</v>
      </c>
      <c r="P180" s="7" t="n">
        <f aca="false">Tarif_avec_Préparation_Commande!D180</f>
        <v>0</v>
      </c>
      <c r="Q180" s="93" t="n">
        <f aca="false">Tarif_avec_Préparation_Commande!E180</f>
        <v>0</v>
      </c>
      <c r="R180" s="7" t="n">
        <f aca="false">Tarif_avec_Préparation_Commande!F180</f>
        <v>0</v>
      </c>
      <c r="S180" s="93" t="n">
        <f aca="false">Tarif_avec_Préparation_Commande!G180</f>
        <v>0</v>
      </c>
      <c r="T180" s="7" t="n">
        <f aca="false">Tarif_avec_Préparation_Commande!H180</f>
        <v>0</v>
      </c>
      <c r="U180" s="93" t="n">
        <f aca="false">Tarif_avec_Préparation_Commande!I180</f>
        <v>0</v>
      </c>
    </row>
    <row r="181" customFormat="false" ht="12.8" hidden="false" customHeight="false" outlineLevel="0" collapsed="false">
      <c r="A181" s="88" t="n">
        <f aca="false">N181</f>
        <v>0</v>
      </c>
      <c r="B181" s="7" t="str">
        <f aca="false">"CTR"&amp;N181</f>
        <v>CTR0</v>
      </c>
      <c r="C181" s="7" t="n">
        <f aca="false">SUMIF(Bon_de_Commande!O$24:O$983,A181,Bon_de_Commande!C$24:C$983)</f>
        <v>0</v>
      </c>
      <c r="J181" s="88" t="n">
        <f aca="false">IF(AND($H181&lt;&gt;0, $C181&gt;=$H181),V181,IF(AND($G181&lt;&gt;0,$C181&gt;=$G181),T181,IF(AND($F181&lt;&gt;0,$C181&gt;=$F181),R181,IF(AND($E181&lt;&gt;0,$C181&gt;=$E181),P181,N181))))</f>
        <v>0</v>
      </c>
      <c r="K181" s="93" t="n">
        <f aca="false">IF(AND($H181&lt;&gt;0, $C181&gt;=$H181),W181,IF(AND($G181&lt;&gt;0,$C181&gt;=$G181),U181,IF(AND($F181&lt;&gt;0,$C181&gt;=$F181),S181,IF(AND($E181&lt;&gt;0,$C181&gt;=$E181),Q181,O181))))</f>
        <v>0</v>
      </c>
      <c r="M181" s="7" t="n">
        <f aca="false">Tarif_avec_Préparation_Commande!A181</f>
        <v>0</v>
      </c>
      <c r="N181" s="7" t="n">
        <f aca="false">Tarif_avec_Préparation_Commande!B181</f>
        <v>0</v>
      </c>
      <c r="O181" s="93" t="n">
        <f aca="false">Tarif_avec_Préparation_Commande!C181</f>
        <v>0</v>
      </c>
      <c r="P181" s="7" t="n">
        <f aca="false">Tarif_avec_Préparation_Commande!D181</f>
        <v>0</v>
      </c>
      <c r="Q181" s="93" t="n">
        <f aca="false">Tarif_avec_Préparation_Commande!E181</f>
        <v>0</v>
      </c>
      <c r="R181" s="7" t="n">
        <f aca="false">Tarif_avec_Préparation_Commande!F181</f>
        <v>0</v>
      </c>
      <c r="S181" s="93" t="n">
        <f aca="false">Tarif_avec_Préparation_Commande!G181</f>
        <v>0</v>
      </c>
      <c r="T181" s="7" t="n">
        <f aca="false">Tarif_avec_Préparation_Commande!H181</f>
        <v>0</v>
      </c>
      <c r="U181" s="93" t="n">
        <f aca="false">Tarif_avec_Préparation_Commande!I181</f>
        <v>0</v>
      </c>
    </row>
    <row r="182" customFormat="false" ht="12.8" hidden="false" customHeight="false" outlineLevel="0" collapsed="false">
      <c r="A182" s="88" t="n">
        <f aca="false">N182</f>
        <v>0</v>
      </c>
      <c r="B182" s="7" t="str">
        <f aca="false">"CTR"&amp;N182</f>
        <v>CTR0</v>
      </c>
      <c r="C182" s="7" t="n">
        <f aca="false">SUMIF(Bon_de_Commande!O$24:O$983,A182,Bon_de_Commande!C$24:C$983)</f>
        <v>0</v>
      </c>
      <c r="J182" s="88" t="n">
        <f aca="false">IF(AND($H182&lt;&gt;0, $C182&gt;=$H182),V182,IF(AND($G182&lt;&gt;0,$C182&gt;=$G182),T182,IF(AND($F182&lt;&gt;0,$C182&gt;=$F182),R182,IF(AND($E182&lt;&gt;0,$C182&gt;=$E182),P182,N182))))</f>
        <v>0</v>
      </c>
      <c r="K182" s="93" t="n">
        <f aca="false">IF(AND($H182&lt;&gt;0, $C182&gt;=$H182),W182,IF(AND($G182&lt;&gt;0,$C182&gt;=$G182),U182,IF(AND($F182&lt;&gt;0,$C182&gt;=$F182),S182,IF(AND($E182&lt;&gt;0,$C182&gt;=$E182),Q182,O182))))</f>
        <v>0</v>
      </c>
      <c r="M182" s="7" t="n">
        <f aca="false">Tarif_avec_Préparation_Commande!A182</f>
        <v>0</v>
      </c>
      <c r="N182" s="7" t="n">
        <f aca="false">Tarif_avec_Préparation_Commande!B182</f>
        <v>0</v>
      </c>
      <c r="O182" s="93" t="n">
        <f aca="false">Tarif_avec_Préparation_Commande!C182</f>
        <v>0</v>
      </c>
      <c r="P182" s="7" t="n">
        <f aca="false">Tarif_avec_Préparation_Commande!D182</f>
        <v>0</v>
      </c>
      <c r="Q182" s="93" t="n">
        <f aca="false">Tarif_avec_Préparation_Commande!E182</f>
        <v>0</v>
      </c>
      <c r="R182" s="7" t="n">
        <f aca="false">Tarif_avec_Préparation_Commande!F182</f>
        <v>0</v>
      </c>
      <c r="S182" s="93" t="n">
        <f aca="false">Tarif_avec_Préparation_Commande!G182</f>
        <v>0</v>
      </c>
      <c r="T182" s="7" t="n">
        <f aca="false">Tarif_avec_Préparation_Commande!H182</f>
        <v>0</v>
      </c>
      <c r="U182" s="93" t="n">
        <f aca="false">Tarif_avec_Préparation_Commande!I182</f>
        <v>0</v>
      </c>
    </row>
    <row r="183" customFormat="false" ht="12.8" hidden="false" customHeight="false" outlineLevel="0" collapsed="false">
      <c r="A183" s="88" t="n">
        <f aca="false">N183</f>
        <v>0</v>
      </c>
      <c r="B183" s="7" t="str">
        <f aca="false">"CTR"&amp;N183</f>
        <v>CTR0</v>
      </c>
      <c r="C183" s="7" t="n">
        <f aca="false">SUMIF(Bon_de_Commande!O$24:O$983,A183,Bon_de_Commande!C$24:C$983)</f>
        <v>0</v>
      </c>
      <c r="J183" s="88" t="n">
        <f aca="false">IF(AND($H183&lt;&gt;0, $C183&gt;=$H183),V183,IF(AND($G183&lt;&gt;0,$C183&gt;=$G183),T183,IF(AND($F183&lt;&gt;0,$C183&gt;=$F183),R183,IF(AND($E183&lt;&gt;0,$C183&gt;=$E183),P183,N183))))</f>
        <v>0</v>
      </c>
      <c r="K183" s="93" t="n">
        <f aca="false">IF(AND($H183&lt;&gt;0, $C183&gt;=$H183),W183,IF(AND($G183&lt;&gt;0,$C183&gt;=$G183),U183,IF(AND($F183&lt;&gt;0,$C183&gt;=$F183),S183,IF(AND($E183&lt;&gt;0,$C183&gt;=$E183),Q183,O183))))</f>
        <v>0</v>
      </c>
      <c r="M183" s="7" t="n">
        <f aca="false">Tarif_avec_Préparation_Commande!A183</f>
        <v>0</v>
      </c>
      <c r="N183" s="7" t="n">
        <f aca="false">Tarif_avec_Préparation_Commande!B183</f>
        <v>0</v>
      </c>
      <c r="O183" s="93" t="n">
        <f aca="false">Tarif_avec_Préparation_Commande!C183</f>
        <v>0</v>
      </c>
      <c r="P183" s="7" t="n">
        <f aca="false">Tarif_avec_Préparation_Commande!D183</f>
        <v>0</v>
      </c>
      <c r="Q183" s="93" t="n">
        <f aca="false">Tarif_avec_Préparation_Commande!E183</f>
        <v>0</v>
      </c>
      <c r="R183" s="7" t="n">
        <f aca="false">Tarif_avec_Préparation_Commande!F183</f>
        <v>0</v>
      </c>
      <c r="S183" s="93" t="n">
        <f aca="false">Tarif_avec_Préparation_Commande!G183</f>
        <v>0</v>
      </c>
      <c r="T183" s="7" t="n">
        <f aca="false">Tarif_avec_Préparation_Commande!H183</f>
        <v>0</v>
      </c>
      <c r="U183" s="93" t="n">
        <f aca="false">Tarif_avec_Préparation_Commande!I183</f>
        <v>0</v>
      </c>
    </row>
    <row r="184" customFormat="false" ht="12.8" hidden="false" customHeight="false" outlineLevel="0" collapsed="false">
      <c r="A184" s="88" t="n">
        <f aca="false">N184</f>
        <v>0</v>
      </c>
      <c r="B184" s="7" t="str">
        <f aca="false">"CTR"&amp;N184</f>
        <v>CTR0</v>
      </c>
      <c r="C184" s="7" t="n">
        <f aca="false">SUMIF(Bon_de_Commande!O$24:O$983,A184,Bon_de_Commande!C$24:C$983)</f>
        <v>0</v>
      </c>
      <c r="J184" s="88" t="n">
        <f aca="false">IF(AND($H184&lt;&gt;0, $C184&gt;=$H184),V184,IF(AND($G184&lt;&gt;0,$C184&gt;=$G184),T184,IF(AND($F184&lt;&gt;0,$C184&gt;=$F184),R184,IF(AND($E184&lt;&gt;0,$C184&gt;=$E184),P184,N184))))</f>
        <v>0</v>
      </c>
      <c r="K184" s="93" t="n">
        <f aca="false">IF(AND($H184&lt;&gt;0, $C184&gt;=$H184),W184,IF(AND($G184&lt;&gt;0,$C184&gt;=$G184),U184,IF(AND($F184&lt;&gt;0,$C184&gt;=$F184),S184,IF(AND($E184&lt;&gt;0,$C184&gt;=$E184),Q184,O184))))</f>
        <v>0</v>
      </c>
      <c r="M184" s="7" t="n">
        <f aca="false">Tarif_avec_Préparation_Commande!A184</f>
        <v>0</v>
      </c>
      <c r="N184" s="7" t="n">
        <f aca="false">Tarif_avec_Préparation_Commande!B184</f>
        <v>0</v>
      </c>
      <c r="O184" s="93" t="n">
        <f aca="false">Tarif_avec_Préparation_Commande!C184</f>
        <v>0</v>
      </c>
      <c r="P184" s="7" t="n">
        <f aca="false">Tarif_avec_Préparation_Commande!D184</f>
        <v>0</v>
      </c>
      <c r="Q184" s="93" t="n">
        <f aca="false">Tarif_avec_Préparation_Commande!E184</f>
        <v>0</v>
      </c>
      <c r="R184" s="7" t="n">
        <f aca="false">Tarif_avec_Préparation_Commande!F184</f>
        <v>0</v>
      </c>
      <c r="S184" s="93" t="n">
        <f aca="false">Tarif_avec_Préparation_Commande!G184</f>
        <v>0</v>
      </c>
      <c r="T184" s="7" t="n">
        <f aca="false">Tarif_avec_Préparation_Commande!H184</f>
        <v>0</v>
      </c>
      <c r="U184" s="93" t="n">
        <f aca="false">Tarif_avec_Préparation_Commande!I184</f>
        <v>0</v>
      </c>
    </row>
    <row r="185" customFormat="false" ht="12.8" hidden="false" customHeight="false" outlineLevel="0" collapsed="false">
      <c r="A185" s="88" t="n">
        <f aca="false">N185</f>
        <v>0</v>
      </c>
      <c r="B185" s="7" t="str">
        <f aca="false">"CTR"&amp;N185</f>
        <v>CTR0</v>
      </c>
      <c r="C185" s="7" t="n">
        <f aca="false">SUMIF(Bon_de_Commande!O$24:O$983,A185,Bon_de_Commande!C$24:C$983)</f>
        <v>0</v>
      </c>
      <c r="J185" s="88" t="n">
        <f aca="false">IF(AND($H185&lt;&gt;0, $C185&gt;=$H185),V185,IF(AND($G185&lt;&gt;0,$C185&gt;=$G185),T185,IF(AND($F185&lt;&gt;0,$C185&gt;=$F185),R185,IF(AND($E185&lt;&gt;0,$C185&gt;=$E185),P185,N185))))</f>
        <v>0</v>
      </c>
      <c r="K185" s="93" t="n">
        <f aca="false">IF(AND($H185&lt;&gt;0, $C185&gt;=$H185),W185,IF(AND($G185&lt;&gt;0,$C185&gt;=$G185),U185,IF(AND($F185&lt;&gt;0,$C185&gt;=$F185),S185,IF(AND($E185&lt;&gt;0,$C185&gt;=$E185),Q185,O185))))</f>
        <v>0</v>
      </c>
      <c r="M185" s="7" t="n">
        <f aca="false">Tarif_avec_Préparation_Commande!A185</f>
        <v>0</v>
      </c>
      <c r="N185" s="7" t="n">
        <f aca="false">Tarif_avec_Préparation_Commande!B185</f>
        <v>0</v>
      </c>
      <c r="O185" s="93" t="n">
        <f aca="false">Tarif_avec_Préparation_Commande!C185</f>
        <v>0</v>
      </c>
      <c r="P185" s="7" t="n">
        <f aca="false">Tarif_avec_Préparation_Commande!D185</f>
        <v>0</v>
      </c>
      <c r="Q185" s="93" t="n">
        <f aca="false">Tarif_avec_Préparation_Commande!E185</f>
        <v>0</v>
      </c>
      <c r="R185" s="7" t="n">
        <f aca="false">Tarif_avec_Préparation_Commande!F185</f>
        <v>0</v>
      </c>
      <c r="S185" s="93" t="n">
        <f aca="false">Tarif_avec_Préparation_Commande!G185</f>
        <v>0</v>
      </c>
      <c r="T185" s="7" t="n">
        <f aca="false">Tarif_avec_Préparation_Commande!H185</f>
        <v>0</v>
      </c>
      <c r="U185" s="93" t="n">
        <f aca="false">Tarif_avec_Préparation_Commande!I185</f>
        <v>0</v>
      </c>
    </row>
    <row r="186" customFormat="false" ht="12.8" hidden="false" customHeight="false" outlineLevel="0" collapsed="false">
      <c r="A186" s="88" t="n">
        <f aca="false">N186</f>
        <v>0</v>
      </c>
      <c r="B186" s="7" t="str">
        <f aca="false">"CTR"&amp;N186</f>
        <v>CTR0</v>
      </c>
      <c r="C186" s="7" t="n">
        <f aca="false">SUMIF(Bon_de_Commande!O$24:O$983,A186,Bon_de_Commande!C$24:C$983)</f>
        <v>0</v>
      </c>
      <c r="J186" s="88" t="n">
        <f aca="false">IF(AND($H186&lt;&gt;0, $C186&gt;=$H186),V186,IF(AND($G186&lt;&gt;0,$C186&gt;=$G186),T186,IF(AND($F186&lt;&gt;0,$C186&gt;=$F186),R186,IF(AND($E186&lt;&gt;0,$C186&gt;=$E186),P186,N186))))</f>
        <v>0</v>
      </c>
      <c r="K186" s="93" t="n">
        <f aca="false">IF(AND($H186&lt;&gt;0, $C186&gt;=$H186),W186,IF(AND($G186&lt;&gt;0,$C186&gt;=$G186),U186,IF(AND($F186&lt;&gt;0,$C186&gt;=$F186),S186,IF(AND($E186&lt;&gt;0,$C186&gt;=$E186),Q186,O186))))</f>
        <v>0</v>
      </c>
      <c r="M186" s="7" t="n">
        <f aca="false">Tarif_avec_Préparation_Commande!A186</f>
        <v>0</v>
      </c>
      <c r="N186" s="7" t="n">
        <f aca="false">Tarif_avec_Préparation_Commande!B186</f>
        <v>0</v>
      </c>
      <c r="O186" s="93" t="n">
        <f aca="false">Tarif_avec_Préparation_Commande!C186</f>
        <v>0</v>
      </c>
      <c r="P186" s="7" t="n">
        <f aca="false">Tarif_avec_Préparation_Commande!D186</f>
        <v>0</v>
      </c>
      <c r="Q186" s="93" t="n">
        <f aca="false">Tarif_avec_Préparation_Commande!E186</f>
        <v>0</v>
      </c>
      <c r="R186" s="7" t="n">
        <f aca="false">Tarif_avec_Préparation_Commande!F186</f>
        <v>0</v>
      </c>
      <c r="S186" s="93" t="n">
        <f aca="false">Tarif_avec_Préparation_Commande!G186</f>
        <v>0</v>
      </c>
      <c r="T186" s="7" t="n">
        <f aca="false">Tarif_avec_Préparation_Commande!H186</f>
        <v>0</v>
      </c>
      <c r="U186" s="93" t="n">
        <f aca="false">Tarif_avec_Préparation_Commande!I186</f>
        <v>0</v>
      </c>
    </row>
    <row r="187" customFormat="false" ht="12.8" hidden="false" customHeight="false" outlineLevel="0" collapsed="false">
      <c r="A187" s="88" t="n">
        <f aca="false">N187</f>
        <v>0</v>
      </c>
      <c r="B187" s="7" t="str">
        <f aca="false">"CTR"&amp;N187</f>
        <v>CTR0</v>
      </c>
      <c r="C187" s="7" t="n">
        <f aca="false">SUMIF(Bon_de_Commande!O$24:O$983,A187,Bon_de_Commande!C$24:C$983)</f>
        <v>0</v>
      </c>
      <c r="J187" s="88" t="n">
        <f aca="false">IF(AND($H187&lt;&gt;0, $C187&gt;=$H187),V187,IF(AND($G187&lt;&gt;0,$C187&gt;=$G187),T187,IF(AND($F187&lt;&gt;0,$C187&gt;=$F187),R187,IF(AND($E187&lt;&gt;0,$C187&gt;=$E187),P187,N187))))</f>
        <v>0</v>
      </c>
      <c r="K187" s="93" t="n">
        <f aca="false">IF(AND($H187&lt;&gt;0, $C187&gt;=$H187),W187,IF(AND($G187&lt;&gt;0,$C187&gt;=$G187),U187,IF(AND($F187&lt;&gt;0,$C187&gt;=$F187),S187,IF(AND($E187&lt;&gt;0,$C187&gt;=$E187),Q187,O187))))</f>
        <v>0</v>
      </c>
      <c r="M187" s="7" t="n">
        <f aca="false">Tarif_avec_Préparation_Commande!A187</f>
        <v>0</v>
      </c>
      <c r="N187" s="7" t="n">
        <f aca="false">Tarif_avec_Préparation_Commande!B187</f>
        <v>0</v>
      </c>
      <c r="O187" s="93" t="n">
        <f aca="false">Tarif_avec_Préparation_Commande!C187</f>
        <v>0</v>
      </c>
      <c r="P187" s="7" t="n">
        <f aca="false">Tarif_avec_Préparation_Commande!D187</f>
        <v>0</v>
      </c>
      <c r="Q187" s="93" t="n">
        <f aca="false">Tarif_avec_Préparation_Commande!E187</f>
        <v>0</v>
      </c>
      <c r="R187" s="7" t="n">
        <f aca="false">Tarif_avec_Préparation_Commande!F187</f>
        <v>0</v>
      </c>
      <c r="S187" s="93" t="n">
        <f aca="false">Tarif_avec_Préparation_Commande!G187</f>
        <v>0</v>
      </c>
      <c r="T187" s="7" t="n">
        <f aca="false">Tarif_avec_Préparation_Commande!H187</f>
        <v>0</v>
      </c>
      <c r="U187" s="93" t="n">
        <f aca="false">Tarif_avec_Préparation_Commande!I187</f>
        <v>0</v>
      </c>
    </row>
    <row r="188" customFormat="false" ht="12.8" hidden="false" customHeight="false" outlineLevel="0" collapsed="false">
      <c r="A188" s="88" t="n">
        <f aca="false">N188</f>
        <v>0</v>
      </c>
      <c r="B188" s="7" t="str">
        <f aca="false">"CTR"&amp;N188</f>
        <v>CTR0</v>
      </c>
      <c r="C188" s="7" t="n">
        <f aca="false">SUMIF(Bon_de_Commande!O$24:O$983,A188,Bon_de_Commande!C$24:C$983)</f>
        <v>0</v>
      </c>
      <c r="J188" s="88" t="n">
        <f aca="false">IF(AND($H188&lt;&gt;0, $C188&gt;=$H188),V188,IF(AND($G188&lt;&gt;0,$C188&gt;=$G188),T188,IF(AND($F188&lt;&gt;0,$C188&gt;=$F188),R188,IF(AND($E188&lt;&gt;0,$C188&gt;=$E188),P188,N188))))</f>
        <v>0</v>
      </c>
      <c r="K188" s="93" t="n">
        <f aca="false">IF(AND($H188&lt;&gt;0, $C188&gt;=$H188),W188,IF(AND($G188&lt;&gt;0,$C188&gt;=$G188),U188,IF(AND($F188&lt;&gt;0,$C188&gt;=$F188),S188,IF(AND($E188&lt;&gt;0,$C188&gt;=$E188),Q188,O188))))</f>
        <v>0</v>
      </c>
      <c r="M188" s="7" t="n">
        <f aca="false">Tarif_avec_Préparation_Commande!A188</f>
        <v>0</v>
      </c>
      <c r="N188" s="7" t="n">
        <f aca="false">Tarif_avec_Préparation_Commande!B188</f>
        <v>0</v>
      </c>
      <c r="O188" s="93" t="n">
        <f aca="false">Tarif_avec_Préparation_Commande!C188</f>
        <v>0</v>
      </c>
      <c r="P188" s="7" t="n">
        <f aca="false">Tarif_avec_Préparation_Commande!D188</f>
        <v>0</v>
      </c>
      <c r="Q188" s="93" t="n">
        <f aca="false">Tarif_avec_Préparation_Commande!E188</f>
        <v>0</v>
      </c>
      <c r="R188" s="7" t="n">
        <f aca="false">Tarif_avec_Préparation_Commande!F188</f>
        <v>0</v>
      </c>
      <c r="S188" s="93" t="n">
        <f aca="false">Tarif_avec_Préparation_Commande!G188</f>
        <v>0</v>
      </c>
      <c r="T188" s="7" t="n">
        <f aca="false">Tarif_avec_Préparation_Commande!H188</f>
        <v>0</v>
      </c>
      <c r="U188" s="93" t="n">
        <f aca="false">Tarif_avec_Préparation_Commande!I188</f>
        <v>0</v>
      </c>
    </row>
    <row r="189" customFormat="false" ht="12.8" hidden="false" customHeight="false" outlineLevel="0" collapsed="false">
      <c r="A189" s="88" t="n">
        <f aca="false">N189</f>
        <v>0</v>
      </c>
      <c r="B189" s="7" t="str">
        <f aca="false">"CTR"&amp;N189</f>
        <v>CTR0</v>
      </c>
      <c r="C189" s="7" t="n">
        <f aca="false">SUMIF(Bon_de_Commande!O$24:O$983,A189,Bon_de_Commande!C$24:C$983)</f>
        <v>0</v>
      </c>
      <c r="J189" s="88" t="n">
        <f aca="false">IF(AND($H189&lt;&gt;0, $C189&gt;=$H189),V189,IF(AND($G189&lt;&gt;0,$C189&gt;=$G189),T189,IF(AND($F189&lt;&gt;0,$C189&gt;=$F189),R189,IF(AND($E189&lt;&gt;0,$C189&gt;=$E189),P189,N189))))</f>
        <v>0</v>
      </c>
      <c r="K189" s="93" t="n">
        <f aca="false">IF(AND($H189&lt;&gt;0, $C189&gt;=$H189),W189,IF(AND($G189&lt;&gt;0,$C189&gt;=$G189),U189,IF(AND($F189&lt;&gt;0,$C189&gt;=$F189),S189,IF(AND($E189&lt;&gt;0,$C189&gt;=$E189),Q189,O189))))</f>
        <v>0</v>
      </c>
      <c r="M189" s="7" t="n">
        <f aca="false">Tarif_avec_Préparation_Commande!A189</f>
        <v>0</v>
      </c>
      <c r="N189" s="7" t="n">
        <f aca="false">Tarif_avec_Préparation_Commande!B189</f>
        <v>0</v>
      </c>
      <c r="O189" s="93" t="n">
        <f aca="false">Tarif_avec_Préparation_Commande!C189</f>
        <v>0</v>
      </c>
      <c r="P189" s="7" t="n">
        <f aca="false">Tarif_avec_Préparation_Commande!D189</f>
        <v>0</v>
      </c>
      <c r="Q189" s="93" t="n">
        <f aca="false">Tarif_avec_Préparation_Commande!E189</f>
        <v>0</v>
      </c>
      <c r="R189" s="7" t="n">
        <f aca="false">Tarif_avec_Préparation_Commande!F189</f>
        <v>0</v>
      </c>
      <c r="S189" s="93" t="n">
        <f aca="false">Tarif_avec_Préparation_Commande!G189</f>
        <v>0</v>
      </c>
      <c r="T189" s="7" t="n">
        <f aca="false">Tarif_avec_Préparation_Commande!H189</f>
        <v>0</v>
      </c>
      <c r="U189" s="93" t="n">
        <f aca="false">Tarif_avec_Préparation_Commande!I189</f>
        <v>0</v>
      </c>
    </row>
    <row r="190" customFormat="false" ht="12.8" hidden="false" customHeight="false" outlineLevel="0" collapsed="false">
      <c r="A190" s="88" t="n">
        <f aca="false">N190</f>
        <v>0</v>
      </c>
      <c r="B190" s="7" t="str">
        <f aca="false">"CTR"&amp;N190</f>
        <v>CTR0</v>
      </c>
      <c r="C190" s="7" t="n">
        <f aca="false">SUMIF(Bon_de_Commande!O$24:O$983,A190,Bon_de_Commande!C$24:C$983)</f>
        <v>0</v>
      </c>
      <c r="J190" s="88" t="n">
        <f aca="false">IF(AND($H190&lt;&gt;0, $C190&gt;=$H190),V190,IF(AND($G190&lt;&gt;0,$C190&gt;=$G190),T190,IF(AND($F190&lt;&gt;0,$C190&gt;=$F190),R190,IF(AND($E190&lt;&gt;0,$C190&gt;=$E190),P190,N190))))</f>
        <v>0</v>
      </c>
      <c r="K190" s="93" t="n">
        <f aca="false">IF(AND($H190&lt;&gt;0, $C190&gt;=$H190),W190,IF(AND($G190&lt;&gt;0,$C190&gt;=$G190),U190,IF(AND($F190&lt;&gt;0,$C190&gt;=$F190),S190,IF(AND($E190&lt;&gt;0,$C190&gt;=$E190),Q190,O190))))</f>
        <v>0</v>
      </c>
      <c r="M190" s="7" t="n">
        <f aca="false">Tarif_avec_Préparation_Commande!A190</f>
        <v>0</v>
      </c>
      <c r="N190" s="7" t="n">
        <f aca="false">Tarif_avec_Préparation_Commande!B190</f>
        <v>0</v>
      </c>
      <c r="O190" s="93" t="n">
        <f aca="false">Tarif_avec_Préparation_Commande!C190</f>
        <v>0</v>
      </c>
      <c r="P190" s="7" t="n">
        <f aca="false">Tarif_avec_Préparation_Commande!D190</f>
        <v>0</v>
      </c>
      <c r="Q190" s="93" t="n">
        <f aca="false">Tarif_avec_Préparation_Commande!E190</f>
        <v>0</v>
      </c>
      <c r="R190" s="7" t="n">
        <f aca="false">Tarif_avec_Préparation_Commande!F190</f>
        <v>0</v>
      </c>
      <c r="S190" s="93" t="n">
        <f aca="false">Tarif_avec_Préparation_Commande!G190</f>
        <v>0</v>
      </c>
      <c r="T190" s="7" t="n">
        <f aca="false">Tarif_avec_Préparation_Commande!H190</f>
        <v>0</v>
      </c>
      <c r="U190" s="93" t="n">
        <f aca="false">Tarif_avec_Préparation_Commande!I190</f>
        <v>0</v>
      </c>
    </row>
    <row r="191" customFormat="false" ht="12.8" hidden="false" customHeight="false" outlineLevel="0" collapsed="false">
      <c r="A191" s="88" t="n">
        <f aca="false">N191</f>
        <v>0</v>
      </c>
      <c r="B191" s="7" t="str">
        <f aca="false">"CTR"&amp;N191</f>
        <v>CTR0</v>
      </c>
      <c r="C191" s="7" t="n">
        <f aca="false">SUMIF(Bon_de_Commande!O$24:O$983,A191,Bon_de_Commande!C$24:C$983)</f>
        <v>0</v>
      </c>
      <c r="J191" s="88" t="n">
        <f aca="false">IF(AND($H191&lt;&gt;0, $C191&gt;=$H191),V191,IF(AND($G191&lt;&gt;0,$C191&gt;=$G191),T191,IF(AND($F191&lt;&gt;0,$C191&gt;=$F191),R191,IF(AND($E191&lt;&gt;0,$C191&gt;=$E191),P191,N191))))</f>
        <v>0</v>
      </c>
      <c r="K191" s="93" t="n">
        <f aca="false">IF(AND($H191&lt;&gt;0, $C191&gt;=$H191),W191,IF(AND($G191&lt;&gt;0,$C191&gt;=$G191),U191,IF(AND($F191&lt;&gt;0,$C191&gt;=$F191),S191,IF(AND($E191&lt;&gt;0,$C191&gt;=$E191),Q191,O191))))</f>
        <v>0</v>
      </c>
      <c r="M191" s="7" t="n">
        <f aca="false">Tarif_avec_Préparation_Commande!A191</f>
        <v>0</v>
      </c>
      <c r="N191" s="7" t="n">
        <f aca="false">Tarif_avec_Préparation_Commande!B191</f>
        <v>0</v>
      </c>
      <c r="O191" s="93" t="n">
        <f aca="false">Tarif_avec_Préparation_Commande!C191</f>
        <v>0</v>
      </c>
      <c r="P191" s="7" t="n">
        <f aca="false">Tarif_avec_Préparation_Commande!D191</f>
        <v>0</v>
      </c>
      <c r="Q191" s="93" t="n">
        <f aca="false">Tarif_avec_Préparation_Commande!E191</f>
        <v>0</v>
      </c>
      <c r="R191" s="7" t="n">
        <f aca="false">Tarif_avec_Préparation_Commande!F191</f>
        <v>0</v>
      </c>
      <c r="S191" s="93" t="n">
        <f aca="false">Tarif_avec_Préparation_Commande!G191</f>
        <v>0</v>
      </c>
      <c r="T191" s="7" t="n">
        <f aca="false">Tarif_avec_Préparation_Commande!H191</f>
        <v>0</v>
      </c>
      <c r="U191" s="93" t="n">
        <f aca="false">Tarif_avec_Préparation_Commande!I191</f>
        <v>0</v>
      </c>
    </row>
    <row r="192" customFormat="false" ht="12.8" hidden="false" customHeight="false" outlineLevel="0" collapsed="false">
      <c r="A192" s="88" t="n">
        <f aca="false">N192</f>
        <v>0</v>
      </c>
      <c r="B192" s="7" t="str">
        <f aca="false">"CTR"&amp;N192</f>
        <v>CTR0</v>
      </c>
      <c r="C192" s="7" t="n">
        <f aca="false">SUMIF(Bon_de_Commande!O$24:O$983,A192,Bon_de_Commande!C$24:C$983)</f>
        <v>0</v>
      </c>
      <c r="J192" s="88" t="n">
        <f aca="false">IF(AND($H192&lt;&gt;0, $C192&gt;=$H192),V192,IF(AND($G192&lt;&gt;0,$C192&gt;=$G192),T192,IF(AND($F192&lt;&gt;0,$C192&gt;=$F192),R192,IF(AND($E192&lt;&gt;0,$C192&gt;=$E192),P192,N192))))</f>
        <v>0</v>
      </c>
      <c r="K192" s="93" t="n">
        <f aca="false">IF(AND($H192&lt;&gt;0, $C192&gt;=$H192),W192,IF(AND($G192&lt;&gt;0,$C192&gt;=$G192),U192,IF(AND($F192&lt;&gt;0,$C192&gt;=$F192),S192,IF(AND($E192&lt;&gt;0,$C192&gt;=$E192),Q192,O192))))</f>
        <v>0</v>
      </c>
      <c r="M192" s="7" t="n">
        <f aca="false">Tarif_avec_Préparation_Commande!A192</f>
        <v>0</v>
      </c>
      <c r="N192" s="7" t="n">
        <f aca="false">Tarif_avec_Préparation_Commande!B192</f>
        <v>0</v>
      </c>
      <c r="O192" s="93" t="n">
        <f aca="false">Tarif_avec_Préparation_Commande!C192</f>
        <v>0</v>
      </c>
      <c r="P192" s="7" t="n">
        <f aca="false">Tarif_avec_Préparation_Commande!D192</f>
        <v>0</v>
      </c>
      <c r="Q192" s="93" t="n">
        <f aca="false">Tarif_avec_Préparation_Commande!E192</f>
        <v>0</v>
      </c>
      <c r="R192" s="7" t="n">
        <f aca="false">Tarif_avec_Préparation_Commande!F192</f>
        <v>0</v>
      </c>
      <c r="S192" s="93" t="n">
        <f aca="false">Tarif_avec_Préparation_Commande!G192</f>
        <v>0</v>
      </c>
      <c r="T192" s="7" t="n">
        <f aca="false">Tarif_avec_Préparation_Commande!H192</f>
        <v>0</v>
      </c>
      <c r="U192" s="93" t="n">
        <f aca="false">Tarif_avec_Préparation_Commande!I192</f>
        <v>0</v>
      </c>
    </row>
    <row r="193" customFormat="false" ht="12.8" hidden="false" customHeight="false" outlineLevel="0" collapsed="false">
      <c r="A193" s="88" t="n">
        <f aca="false">N193</f>
        <v>0</v>
      </c>
      <c r="B193" s="7" t="str">
        <f aca="false">"CTR"&amp;N193</f>
        <v>CTR0</v>
      </c>
      <c r="C193" s="7" t="n">
        <f aca="false">SUMIF(Bon_de_Commande!O$24:O$983,A193,Bon_de_Commande!C$24:C$983)</f>
        <v>0</v>
      </c>
      <c r="J193" s="88" t="n">
        <f aca="false">IF(AND($H193&lt;&gt;0, $C193&gt;=$H193),V193,IF(AND($G193&lt;&gt;0,$C193&gt;=$G193),T193,IF(AND($F193&lt;&gt;0,$C193&gt;=$F193),R193,IF(AND($E193&lt;&gt;0,$C193&gt;=$E193),P193,N193))))</f>
        <v>0</v>
      </c>
      <c r="K193" s="93" t="n">
        <f aca="false">IF(AND($H193&lt;&gt;0, $C193&gt;=$H193),W193,IF(AND($G193&lt;&gt;0,$C193&gt;=$G193),U193,IF(AND($F193&lt;&gt;0,$C193&gt;=$F193),S193,IF(AND($E193&lt;&gt;0,$C193&gt;=$E193),Q193,O193))))</f>
        <v>0</v>
      </c>
      <c r="M193" s="7" t="n">
        <f aca="false">Tarif_avec_Préparation_Commande!A193</f>
        <v>0</v>
      </c>
      <c r="N193" s="7" t="n">
        <f aca="false">Tarif_avec_Préparation_Commande!B193</f>
        <v>0</v>
      </c>
      <c r="O193" s="93" t="n">
        <f aca="false">Tarif_avec_Préparation_Commande!C193</f>
        <v>0</v>
      </c>
      <c r="P193" s="7" t="n">
        <f aca="false">Tarif_avec_Préparation_Commande!D193</f>
        <v>0</v>
      </c>
      <c r="Q193" s="93" t="n">
        <f aca="false">Tarif_avec_Préparation_Commande!E193</f>
        <v>0</v>
      </c>
      <c r="R193" s="7" t="n">
        <f aca="false">Tarif_avec_Préparation_Commande!F193</f>
        <v>0</v>
      </c>
      <c r="S193" s="93" t="n">
        <f aca="false">Tarif_avec_Préparation_Commande!G193</f>
        <v>0</v>
      </c>
      <c r="T193" s="7" t="n">
        <f aca="false">Tarif_avec_Préparation_Commande!H193</f>
        <v>0</v>
      </c>
      <c r="U193" s="93" t="n">
        <f aca="false">Tarif_avec_Préparation_Commande!I193</f>
        <v>0</v>
      </c>
    </row>
    <row r="194" customFormat="false" ht="12.8" hidden="false" customHeight="false" outlineLevel="0" collapsed="false">
      <c r="A194" s="88" t="n">
        <f aca="false">N194</f>
        <v>0</v>
      </c>
      <c r="B194" s="7" t="str">
        <f aca="false">"CTR"&amp;N194</f>
        <v>CTR0</v>
      </c>
      <c r="C194" s="7" t="n">
        <f aca="false">SUMIF(Bon_de_Commande!O$24:O$983,A194,Bon_de_Commande!C$24:C$983)</f>
        <v>0</v>
      </c>
      <c r="J194" s="88" t="n">
        <f aca="false">IF(AND($H194&lt;&gt;0, $C194&gt;=$H194),V194,IF(AND($G194&lt;&gt;0,$C194&gt;=$G194),T194,IF(AND($F194&lt;&gt;0,$C194&gt;=$F194),R194,IF(AND($E194&lt;&gt;0,$C194&gt;=$E194),P194,N194))))</f>
        <v>0</v>
      </c>
      <c r="K194" s="93" t="n">
        <f aca="false">IF(AND($H194&lt;&gt;0, $C194&gt;=$H194),W194,IF(AND($G194&lt;&gt;0,$C194&gt;=$G194),U194,IF(AND($F194&lt;&gt;0,$C194&gt;=$F194),S194,IF(AND($E194&lt;&gt;0,$C194&gt;=$E194),Q194,O194))))</f>
        <v>0</v>
      </c>
      <c r="M194" s="7" t="n">
        <f aca="false">Tarif_avec_Préparation_Commande!A194</f>
        <v>0</v>
      </c>
      <c r="N194" s="7" t="n">
        <f aca="false">Tarif_avec_Préparation_Commande!B194</f>
        <v>0</v>
      </c>
      <c r="O194" s="93" t="n">
        <f aca="false">Tarif_avec_Préparation_Commande!C194</f>
        <v>0</v>
      </c>
      <c r="P194" s="7" t="n">
        <f aca="false">Tarif_avec_Préparation_Commande!D194</f>
        <v>0</v>
      </c>
      <c r="Q194" s="93" t="n">
        <f aca="false">Tarif_avec_Préparation_Commande!E194</f>
        <v>0</v>
      </c>
      <c r="R194" s="7" t="n">
        <f aca="false">Tarif_avec_Préparation_Commande!F194</f>
        <v>0</v>
      </c>
      <c r="S194" s="93" t="n">
        <f aca="false">Tarif_avec_Préparation_Commande!G194</f>
        <v>0</v>
      </c>
      <c r="T194" s="7" t="n">
        <f aca="false">Tarif_avec_Préparation_Commande!H194</f>
        <v>0</v>
      </c>
      <c r="U194" s="93" t="n">
        <f aca="false">Tarif_avec_Préparation_Commande!I194</f>
        <v>0</v>
      </c>
    </row>
    <row r="195" customFormat="false" ht="12.8" hidden="false" customHeight="false" outlineLevel="0" collapsed="false">
      <c r="A195" s="88" t="n">
        <f aca="false">N195</f>
        <v>0</v>
      </c>
      <c r="B195" s="7" t="str">
        <f aca="false">"CTR"&amp;N195</f>
        <v>CTR0</v>
      </c>
      <c r="C195" s="7" t="n">
        <f aca="false">SUMIF(Bon_de_Commande!O$24:O$983,A195,Bon_de_Commande!C$24:C$983)</f>
        <v>0</v>
      </c>
      <c r="J195" s="88" t="n">
        <f aca="false">IF(AND($H195&lt;&gt;0, $C195&gt;=$H195),V195,IF(AND($G195&lt;&gt;0,$C195&gt;=$G195),T195,IF(AND($F195&lt;&gt;0,$C195&gt;=$F195),R195,IF(AND($E195&lt;&gt;0,$C195&gt;=$E195),P195,N195))))</f>
        <v>0</v>
      </c>
      <c r="K195" s="93" t="n">
        <f aca="false">IF(AND($H195&lt;&gt;0, $C195&gt;=$H195),W195,IF(AND($G195&lt;&gt;0,$C195&gt;=$G195),U195,IF(AND($F195&lt;&gt;0,$C195&gt;=$F195),S195,IF(AND($E195&lt;&gt;0,$C195&gt;=$E195),Q195,O195))))</f>
        <v>0</v>
      </c>
      <c r="M195" s="7" t="n">
        <f aca="false">Tarif_avec_Préparation_Commande!A195</f>
        <v>0</v>
      </c>
      <c r="N195" s="7" t="n">
        <f aca="false">Tarif_avec_Préparation_Commande!B195</f>
        <v>0</v>
      </c>
      <c r="O195" s="93" t="n">
        <f aca="false">Tarif_avec_Préparation_Commande!C195</f>
        <v>0</v>
      </c>
      <c r="P195" s="7" t="n">
        <f aca="false">Tarif_avec_Préparation_Commande!D195</f>
        <v>0</v>
      </c>
      <c r="Q195" s="93" t="n">
        <f aca="false">Tarif_avec_Préparation_Commande!E195</f>
        <v>0</v>
      </c>
      <c r="R195" s="7" t="n">
        <f aca="false">Tarif_avec_Préparation_Commande!F195</f>
        <v>0</v>
      </c>
      <c r="S195" s="93" t="n">
        <f aca="false">Tarif_avec_Préparation_Commande!G195</f>
        <v>0</v>
      </c>
      <c r="T195" s="7" t="n">
        <f aca="false">Tarif_avec_Préparation_Commande!H195</f>
        <v>0</v>
      </c>
      <c r="U195" s="93" t="n">
        <f aca="false">Tarif_avec_Préparation_Commande!I195</f>
        <v>0</v>
      </c>
    </row>
    <row r="196" customFormat="false" ht="12.8" hidden="false" customHeight="false" outlineLevel="0" collapsed="false">
      <c r="A196" s="88" t="n">
        <f aca="false">N196</f>
        <v>0</v>
      </c>
      <c r="B196" s="7" t="str">
        <f aca="false">"CTR"&amp;N196</f>
        <v>CTR0</v>
      </c>
      <c r="C196" s="7" t="n">
        <f aca="false">SUMIF(Bon_de_Commande!O$24:O$983,A196,Bon_de_Commande!C$24:C$983)</f>
        <v>0</v>
      </c>
      <c r="J196" s="88" t="n">
        <f aca="false">IF(AND($H196&lt;&gt;0, $C196&gt;=$H196),V196,IF(AND($G196&lt;&gt;0,$C196&gt;=$G196),T196,IF(AND($F196&lt;&gt;0,$C196&gt;=$F196),R196,IF(AND($E196&lt;&gt;0,$C196&gt;=$E196),P196,N196))))</f>
        <v>0</v>
      </c>
      <c r="K196" s="93" t="n">
        <f aca="false">IF(AND($H196&lt;&gt;0, $C196&gt;=$H196),W196,IF(AND($G196&lt;&gt;0,$C196&gt;=$G196),U196,IF(AND($F196&lt;&gt;0,$C196&gt;=$F196),S196,IF(AND($E196&lt;&gt;0,$C196&gt;=$E196),Q196,O196))))</f>
        <v>0</v>
      </c>
      <c r="M196" s="7" t="n">
        <f aca="false">Tarif_avec_Préparation_Commande!A196</f>
        <v>0</v>
      </c>
      <c r="N196" s="7" t="n">
        <f aca="false">Tarif_avec_Préparation_Commande!B196</f>
        <v>0</v>
      </c>
      <c r="O196" s="93" t="n">
        <f aca="false">Tarif_avec_Préparation_Commande!C196</f>
        <v>0</v>
      </c>
      <c r="P196" s="7" t="n">
        <f aca="false">Tarif_avec_Préparation_Commande!D196</f>
        <v>0</v>
      </c>
      <c r="Q196" s="93" t="n">
        <f aca="false">Tarif_avec_Préparation_Commande!E196</f>
        <v>0</v>
      </c>
      <c r="R196" s="7" t="n">
        <f aca="false">Tarif_avec_Préparation_Commande!F196</f>
        <v>0</v>
      </c>
      <c r="S196" s="93" t="n">
        <f aca="false">Tarif_avec_Préparation_Commande!G196</f>
        <v>0</v>
      </c>
      <c r="T196" s="7" t="n">
        <f aca="false">Tarif_avec_Préparation_Commande!H196</f>
        <v>0</v>
      </c>
      <c r="U196" s="93" t="n">
        <f aca="false">Tarif_avec_Préparation_Commande!I196</f>
        <v>0</v>
      </c>
    </row>
    <row r="197" customFormat="false" ht="12.8" hidden="false" customHeight="false" outlineLevel="0" collapsed="false">
      <c r="A197" s="88" t="n">
        <f aca="false">N197</f>
        <v>0</v>
      </c>
      <c r="B197" s="7" t="str">
        <f aca="false">"CTR"&amp;N197</f>
        <v>CTR0</v>
      </c>
      <c r="C197" s="7" t="n">
        <f aca="false">SUMIF(Bon_de_Commande!O$24:O$983,A197,Bon_de_Commande!C$24:C$983)</f>
        <v>0</v>
      </c>
      <c r="J197" s="88" t="n">
        <f aca="false">IF(AND($H197&lt;&gt;0, $C197&gt;=$H197),V197,IF(AND($G197&lt;&gt;0,$C197&gt;=$G197),T197,IF(AND($F197&lt;&gt;0,$C197&gt;=$F197),R197,IF(AND($E197&lt;&gt;0,$C197&gt;=$E197),P197,N197))))</f>
        <v>0</v>
      </c>
      <c r="K197" s="93" t="n">
        <f aca="false">IF(AND($H197&lt;&gt;0, $C197&gt;=$H197),W197,IF(AND($G197&lt;&gt;0,$C197&gt;=$G197),U197,IF(AND($F197&lt;&gt;0,$C197&gt;=$F197),S197,IF(AND($E197&lt;&gt;0,$C197&gt;=$E197),Q197,O197))))</f>
        <v>0</v>
      </c>
      <c r="M197" s="7" t="n">
        <f aca="false">Tarif_avec_Préparation_Commande!A197</f>
        <v>0</v>
      </c>
      <c r="N197" s="7" t="n">
        <f aca="false">Tarif_avec_Préparation_Commande!B197</f>
        <v>0</v>
      </c>
      <c r="O197" s="93" t="n">
        <f aca="false">Tarif_avec_Préparation_Commande!C197</f>
        <v>0</v>
      </c>
      <c r="P197" s="7" t="n">
        <f aca="false">Tarif_avec_Préparation_Commande!D197</f>
        <v>0</v>
      </c>
      <c r="Q197" s="93" t="n">
        <f aca="false">Tarif_avec_Préparation_Commande!E197</f>
        <v>0</v>
      </c>
      <c r="R197" s="7" t="n">
        <f aca="false">Tarif_avec_Préparation_Commande!F197</f>
        <v>0</v>
      </c>
      <c r="S197" s="93" t="n">
        <f aca="false">Tarif_avec_Préparation_Commande!G197</f>
        <v>0</v>
      </c>
      <c r="T197" s="7" t="n">
        <f aca="false">Tarif_avec_Préparation_Commande!H197</f>
        <v>0</v>
      </c>
      <c r="U197" s="93" t="n">
        <f aca="false">Tarif_avec_Préparation_Commande!I197</f>
        <v>0</v>
      </c>
    </row>
    <row r="198" customFormat="false" ht="12.8" hidden="false" customHeight="false" outlineLevel="0" collapsed="false">
      <c r="A198" s="88" t="n">
        <f aca="false">N198</f>
        <v>0</v>
      </c>
      <c r="B198" s="7" t="str">
        <f aca="false">"CTR"&amp;N198</f>
        <v>CTR0</v>
      </c>
      <c r="C198" s="7" t="n">
        <f aca="false">SUMIF(Bon_de_Commande!O$24:O$983,A198,Bon_de_Commande!C$24:C$983)</f>
        <v>0</v>
      </c>
      <c r="J198" s="88" t="n">
        <f aca="false">IF(AND($H198&lt;&gt;0, $C198&gt;=$H198),V198,IF(AND($G198&lt;&gt;0,$C198&gt;=$G198),T198,IF(AND($F198&lt;&gt;0,$C198&gt;=$F198),R198,IF(AND($E198&lt;&gt;0,$C198&gt;=$E198),P198,N198))))</f>
        <v>0</v>
      </c>
      <c r="K198" s="93" t="n">
        <f aca="false">IF(AND($H198&lt;&gt;0, $C198&gt;=$H198),W198,IF(AND($G198&lt;&gt;0,$C198&gt;=$G198),U198,IF(AND($F198&lt;&gt;0,$C198&gt;=$F198),S198,IF(AND($E198&lt;&gt;0,$C198&gt;=$E198),Q198,O198))))</f>
        <v>0</v>
      </c>
      <c r="M198" s="7" t="n">
        <f aca="false">Tarif_avec_Préparation_Commande!A198</f>
        <v>0</v>
      </c>
      <c r="N198" s="7" t="n">
        <f aca="false">Tarif_avec_Préparation_Commande!B198</f>
        <v>0</v>
      </c>
      <c r="O198" s="93" t="n">
        <f aca="false">Tarif_avec_Préparation_Commande!C198</f>
        <v>0</v>
      </c>
      <c r="P198" s="7" t="n">
        <f aca="false">Tarif_avec_Préparation_Commande!D198</f>
        <v>0</v>
      </c>
      <c r="Q198" s="93" t="n">
        <f aca="false">Tarif_avec_Préparation_Commande!E198</f>
        <v>0</v>
      </c>
      <c r="R198" s="7" t="n">
        <f aca="false">Tarif_avec_Préparation_Commande!F198</f>
        <v>0</v>
      </c>
      <c r="S198" s="93" t="n">
        <f aca="false">Tarif_avec_Préparation_Commande!G198</f>
        <v>0</v>
      </c>
      <c r="T198" s="7" t="n">
        <f aca="false">Tarif_avec_Préparation_Commande!H198</f>
        <v>0</v>
      </c>
      <c r="U198" s="93" t="n">
        <f aca="false">Tarif_avec_Préparation_Commande!I198</f>
        <v>0</v>
      </c>
    </row>
    <row r="199" customFormat="false" ht="12.8" hidden="false" customHeight="false" outlineLevel="0" collapsed="false">
      <c r="A199" s="88" t="n">
        <f aca="false">N199</f>
        <v>0</v>
      </c>
      <c r="B199" s="7" t="str">
        <f aca="false">"CTR"&amp;N199</f>
        <v>CTR0</v>
      </c>
      <c r="C199" s="7" t="n">
        <f aca="false">SUMIF(Bon_de_Commande!O$24:O$983,A199,Bon_de_Commande!C$24:C$983)</f>
        <v>0</v>
      </c>
      <c r="J199" s="88" t="n">
        <f aca="false">IF(AND($H199&lt;&gt;0, $C199&gt;=$H199),V199,IF(AND($G199&lt;&gt;0,$C199&gt;=$G199),T199,IF(AND($F199&lt;&gt;0,$C199&gt;=$F199),R199,IF(AND($E199&lt;&gt;0,$C199&gt;=$E199),P199,N199))))</f>
        <v>0</v>
      </c>
      <c r="K199" s="93" t="n">
        <f aca="false">IF(AND($H199&lt;&gt;0, $C199&gt;=$H199),W199,IF(AND($G199&lt;&gt;0,$C199&gt;=$G199),U199,IF(AND($F199&lt;&gt;0,$C199&gt;=$F199),S199,IF(AND($E199&lt;&gt;0,$C199&gt;=$E199),Q199,O199))))</f>
        <v>0</v>
      </c>
      <c r="M199" s="7" t="n">
        <f aca="false">Tarif_avec_Préparation_Commande!A199</f>
        <v>0</v>
      </c>
      <c r="N199" s="7" t="n">
        <f aca="false">Tarif_avec_Préparation_Commande!B199</f>
        <v>0</v>
      </c>
      <c r="O199" s="93" t="n">
        <f aca="false">Tarif_avec_Préparation_Commande!C199</f>
        <v>0</v>
      </c>
      <c r="P199" s="7" t="n">
        <f aca="false">Tarif_avec_Préparation_Commande!D199</f>
        <v>0</v>
      </c>
      <c r="Q199" s="93" t="n">
        <f aca="false">Tarif_avec_Préparation_Commande!E199</f>
        <v>0</v>
      </c>
      <c r="R199" s="7" t="n">
        <f aca="false">Tarif_avec_Préparation_Commande!F199</f>
        <v>0</v>
      </c>
      <c r="S199" s="93" t="n">
        <f aca="false">Tarif_avec_Préparation_Commande!G199</f>
        <v>0</v>
      </c>
      <c r="T199" s="7" t="n">
        <f aca="false">Tarif_avec_Préparation_Commande!H199</f>
        <v>0</v>
      </c>
      <c r="U199" s="93" t="n">
        <f aca="false">Tarif_avec_Préparation_Commande!I199</f>
        <v>0</v>
      </c>
    </row>
    <row r="200" customFormat="false" ht="12.8" hidden="false" customHeight="false" outlineLevel="0" collapsed="false">
      <c r="A200" s="88" t="n">
        <f aca="false">N200</f>
        <v>0</v>
      </c>
      <c r="B200" s="7" t="str">
        <f aca="false">"CTR"&amp;N200</f>
        <v>CTR0</v>
      </c>
      <c r="C200" s="7" t="n">
        <f aca="false">SUMIF(Bon_de_Commande!O$24:O$983,A200,Bon_de_Commande!C$24:C$983)</f>
        <v>0</v>
      </c>
      <c r="J200" s="88" t="n">
        <f aca="false">IF(AND($H200&lt;&gt;0, $C200&gt;=$H200),V200,IF(AND($G200&lt;&gt;0,$C200&gt;=$G200),T200,IF(AND($F200&lt;&gt;0,$C200&gt;=$F200),R200,IF(AND($E200&lt;&gt;0,$C200&gt;=$E200),P200,N200))))</f>
        <v>0</v>
      </c>
      <c r="K200" s="93" t="n">
        <f aca="false">IF(AND($H200&lt;&gt;0, $C200&gt;=$H200),W200,IF(AND($G200&lt;&gt;0,$C200&gt;=$G200),U200,IF(AND($F200&lt;&gt;0,$C200&gt;=$F200),S200,IF(AND($E200&lt;&gt;0,$C200&gt;=$E200),Q200,O200))))</f>
        <v>0</v>
      </c>
      <c r="M200" s="7" t="n">
        <f aca="false">Tarif_avec_Préparation_Commande!A200</f>
        <v>0</v>
      </c>
      <c r="N200" s="7" t="n">
        <f aca="false">Tarif_avec_Préparation_Commande!B200</f>
        <v>0</v>
      </c>
      <c r="O200" s="93" t="n">
        <f aca="false">Tarif_avec_Préparation_Commande!C200</f>
        <v>0</v>
      </c>
      <c r="P200" s="7" t="n">
        <f aca="false">Tarif_avec_Préparation_Commande!D200</f>
        <v>0</v>
      </c>
      <c r="Q200" s="93" t="n">
        <f aca="false">Tarif_avec_Préparation_Commande!E200</f>
        <v>0</v>
      </c>
      <c r="R200" s="7" t="n">
        <f aca="false">Tarif_avec_Préparation_Commande!F200</f>
        <v>0</v>
      </c>
      <c r="S200" s="93" t="n">
        <f aca="false">Tarif_avec_Préparation_Commande!G200</f>
        <v>0</v>
      </c>
      <c r="T200" s="7" t="n">
        <f aca="false">Tarif_avec_Préparation_Commande!H200</f>
        <v>0</v>
      </c>
      <c r="U200" s="93" t="n">
        <f aca="false">Tarif_avec_Préparation_Commande!I200</f>
        <v>0</v>
      </c>
    </row>
    <row r="201" customFormat="false" ht="12.8" hidden="false" customHeight="false" outlineLevel="0" collapsed="false">
      <c r="K201" s="93"/>
      <c r="O201" s="93"/>
      <c r="Q201" s="93"/>
      <c r="S201" s="93"/>
      <c r="U201" s="93"/>
    </row>
    <row r="202" customFormat="false" ht="12.8" hidden="false" customHeight="false" outlineLevel="0" collapsed="false">
      <c r="K202" s="93"/>
      <c r="O202" s="93"/>
      <c r="Q202" s="93"/>
      <c r="S202" s="93"/>
      <c r="U202" s="93"/>
    </row>
    <row r="203" customFormat="false" ht="12.8" hidden="false" customHeight="false" outlineLevel="0" collapsed="false">
      <c r="K203" s="93"/>
      <c r="O203" s="93"/>
      <c r="Q203" s="93"/>
      <c r="S203" s="93"/>
      <c r="U203" s="93"/>
    </row>
    <row r="204" customFormat="false" ht="12.8" hidden="false" customHeight="false" outlineLevel="0" collapsed="false">
      <c r="K204" s="93"/>
      <c r="O204" s="93"/>
      <c r="Q204" s="93"/>
      <c r="S204" s="93"/>
      <c r="U204" s="93"/>
    </row>
    <row r="205" customFormat="false" ht="12.8" hidden="false" customHeight="false" outlineLevel="0" collapsed="false">
      <c r="K205" s="93"/>
      <c r="O205" s="93"/>
      <c r="Q205" s="93"/>
      <c r="S205" s="93"/>
      <c r="U205" s="93"/>
    </row>
    <row r="206" customFormat="false" ht="12.8" hidden="false" customHeight="false" outlineLevel="0" collapsed="false">
      <c r="K206" s="93"/>
      <c r="O206" s="93"/>
      <c r="Q206" s="93"/>
      <c r="S206" s="93"/>
      <c r="U206" s="93"/>
    </row>
    <row r="207" customFormat="false" ht="12.8" hidden="false" customHeight="false" outlineLevel="0" collapsed="false">
      <c r="K207" s="93"/>
      <c r="O207" s="93"/>
      <c r="Q207" s="93"/>
      <c r="S207" s="93"/>
      <c r="U207" s="93"/>
    </row>
    <row r="208" customFormat="false" ht="12.8" hidden="false" customHeight="false" outlineLevel="0" collapsed="false">
      <c r="K208" s="93"/>
      <c r="O208" s="93"/>
      <c r="Q208" s="93"/>
      <c r="S208" s="93"/>
      <c r="U208" s="93"/>
    </row>
    <row r="209" customFormat="false" ht="12.8" hidden="false" customHeight="false" outlineLevel="0" collapsed="false">
      <c r="K209" s="93"/>
      <c r="O209" s="93"/>
      <c r="Q209" s="93"/>
      <c r="S209" s="93"/>
      <c r="U209" s="93"/>
    </row>
    <row r="210" customFormat="false" ht="12.8" hidden="false" customHeight="false" outlineLevel="0" collapsed="false">
      <c r="K210" s="93"/>
      <c r="O210" s="93"/>
      <c r="Q210" s="93"/>
      <c r="S210" s="93"/>
      <c r="U210" s="93"/>
    </row>
    <row r="211" customFormat="false" ht="12.8" hidden="false" customHeight="false" outlineLevel="0" collapsed="false">
      <c r="K211" s="93"/>
      <c r="O211" s="93"/>
      <c r="Q211" s="93"/>
      <c r="S211" s="93"/>
      <c r="U211" s="93"/>
    </row>
    <row r="212" customFormat="false" ht="12.8" hidden="false" customHeight="false" outlineLevel="0" collapsed="false">
      <c r="K212" s="93"/>
      <c r="O212" s="93"/>
      <c r="Q212" s="93"/>
      <c r="S212" s="93"/>
      <c r="U212" s="93"/>
    </row>
    <row r="213" customFormat="false" ht="12.8" hidden="false" customHeight="false" outlineLevel="0" collapsed="false">
      <c r="K213" s="93"/>
      <c r="O213" s="93"/>
      <c r="Q213" s="93"/>
      <c r="S213" s="93"/>
      <c r="U213" s="93"/>
    </row>
    <row r="214" customFormat="false" ht="12.8" hidden="false" customHeight="false" outlineLevel="0" collapsed="false">
      <c r="K214" s="93"/>
      <c r="O214" s="93"/>
      <c r="Q214" s="93"/>
      <c r="S214" s="93"/>
      <c r="U214" s="93"/>
    </row>
    <row r="215" customFormat="false" ht="12.8" hidden="false" customHeight="false" outlineLevel="0" collapsed="false">
      <c r="K215" s="93"/>
      <c r="O215" s="93"/>
      <c r="Q215" s="93"/>
      <c r="S215" s="93"/>
      <c r="U215" s="93"/>
    </row>
    <row r="216" customFormat="false" ht="12.8" hidden="false" customHeight="false" outlineLevel="0" collapsed="false">
      <c r="K216" s="93"/>
      <c r="O216" s="93"/>
      <c r="Q216" s="93"/>
      <c r="S216" s="93"/>
      <c r="U216" s="93"/>
    </row>
    <row r="217" customFormat="false" ht="12.8" hidden="false" customHeight="false" outlineLevel="0" collapsed="false">
      <c r="K217" s="93"/>
      <c r="O217" s="93"/>
      <c r="Q217" s="93"/>
      <c r="S217" s="93"/>
      <c r="U217" s="93"/>
    </row>
    <row r="218" customFormat="false" ht="12.8" hidden="false" customHeight="false" outlineLevel="0" collapsed="false">
      <c r="K218" s="93"/>
      <c r="O218" s="93"/>
      <c r="Q218" s="93"/>
      <c r="S218" s="93"/>
      <c r="U218" s="93"/>
    </row>
    <row r="219" customFormat="false" ht="12.8" hidden="false" customHeight="false" outlineLevel="0" collapsed="false">
      <c r="K219" s="93"/>
      <c r="O219" s="93"/>
      <c r="Q219" s="93"/>
      <c r="S219" s="93"/>
      <c r="U219" s="93"/>
    </row>
    <row r="220" customFormat="false" ht="12.8" hidden="false" customHeight="false" outlineLevel="0" collapsed="false">
      <c r="K220" s="93"/>
      <c r="O220" s="93"/>
      <c r="Q220" s="93"/>
      <c r="S220" s="93"/>
      <c r="U220" s="93"/>
    </row>
    <row r="221" customFormat="false" ht="12.8" hidden="false" customHeight="false" outlineLevel="0" collapsed="false">
      <c r="K221" s="93"/>
      <c r="O221" s="93"/>
      <c r="Q221" s="93"/>
      <c r="S221" s="93"/>
      <c r="U221" s="93"/>
    </row>
    <row r="222" customFormat="false" ht="12.8" hidden="false" customHeight="false" outlineLevel="0" collapsed="false">
      <c r="K222" s="93"/>
      <c r="O222" s="93"/>
      <c r="Q222" s="93"/>
      <c r="S222" s="93"/>
      <c r="U222" s="93"/>
    </row>
    <row r="223" customFormat="false" ht="12.8" hidden="false" customHeight="false" outlineLevel="0" collapsed="false">
      <c r="K223" s="93"/>
      <c r="O223" s="93"/>
      <c r="Q223" s="93"/>
      <c r="S223" s="93"/>
      <c r="U223" s="93"/>
    </row>
    <row r="224" customFormat="false" ht="12.8" hidden="false" customHeight="false" outlineLevel="0" collapsed="false">
      <c r="K224" s="93"/>
      <c r="O224" s="93"/>
      <c r="Q224" s="93"/>
      <c r="S224" s="93"/>
      <c r="U224" s="93"/>
    </row>
    <row r="225" customFormat="false" ht="12.8" hidden="false" customHeight="false" outlineLevel="0" collapsed="false">
      <c r="K225" s="93"/>
      <c r="O225" s="93"/>
      <c r="Q225" s="93"/>
      <c r="S225" s="93"/>
      <c r="U225" s="93"/>
    </row>
    <row r="226" customFormat="false" ht="12.8" hidden="false" customHeight="false" outlineLevel="0" collapsed="false">
      <c r="K226" s="93"/>
      <c r="O226" s="93"/>
      <c r="Q226" s="93"/>
      <c r="S226" s="93"/>
      <c r="U226" s="93"/>
    </row>
    <row r="227" customFormat="false" ht="12.8" hidden="false" customHeight="false" outlineLevel="0" collapsed="false">
      <c r="K227" s="93"/>
      <c r="O227" s="93"/>
      <c r="Q227" s="93"/>
      <c r="S227" s="93"/>
      <c r="U227" s="93"/>
    </row>
    <row r="228" customFormat="false" ht="12.8" hidden="false" customHeight="false" outlineLevel="0" collapsed="false">
      <c r="K228" s="93"/>
      <c r="O228" s="93"/>
      <c r="Q228" s="93"/>
      <c r="S228" s="93"/>
      <c r="U228" s="93"/>
    </row>
    <row r="229" customFormat="false" ht="12.8" hidden="false" customHeight="false" outlineLevel="0" collapsed="false">
      <c r="K229" s="93"/>
      <c r="O229" s="93"/>
      <c r="Q229" s="93"/>
      <c r="S229" s="93"/>
      <c r="U229" s="93"/>
    </row>
    <row r="230" customFormat="false" ht="12.8" hidden="false" customHeight="false" outlineLevel="0" collapsed="false">
      <c r="K230" s="93"/>
      <c r="O230" s="93"/>
      <c r="Q230" s="93"/>
      <c r="S230" s="93"/>
      <c r="U230" s="93"/>
    </row>
    <row r="231" customFormat="false" ht="12.8" hidden="false" customHeight="false" outlineLevel="0" collapsed="false">
      <c r="K231" s="93"/>
      <c r="O231" s="93"/>
      <c r="Q231" s="93"/>
      <c r="S231" s="93"/>
      <c r="U231" s="93"/>
    </row>
    <row r="232" customFormat="false" ht="12.8" hidden="false" customHeight="false" outlineLevel="0" collapsed="false">
      <c r="K232" s="93"/>
      <c r="O232" s="93"/>
      <c r="Q232" s="93"/>
      <c r="S232" s="93"/>
      <c r="U232" s="93"/>
    </row>
    <row r="233" customFormat="false" ht="12.8" hidden="false" customHeight="false" outlineLevel="0" collapsed="false">
      <c r="K233" s="93"/>
      <c r="O233" s="93"/>
      <c r="Q233" s="93"/>
      <c r="S233" s="93"/>
      <c r="U233" s="93"/>
    </row>
    <row r="234" customFormat="false" ht="12.8" hidden="false" customHeight="false" outlineLevel="0" collapsed="false">
      <c r="K234" s="93"/>
      <c r="O234" s="93"/>
      <c r="Q234" s="93"/>
      <c r="S234" s="93"/>
      <c r="U234" s="93"/>
    </row>
    <row r="235" customFormat="false" ht="12.8" hidden="false" customHeight="false" outlineLevel="0" collapsed="false">
      <c r="K235" s="93"/>
      <c r="O235" s="93"/>
      <c r="Q235" s="93"/>
      <c r="S235" s="93"/>
      <c r="U235" s="93"/>
    </row>
    <row r="236" customFormat="false" ht="12.8" hidden="false" customHeight="false" outlineLevel="0" collapsed="false">
      <c r="K236" s="93"/>
      <c r="O236" s="93"/>
      <c r="Q236" s="93"/>
      <c r="S236" s="93"/>
      <c r="U236" s="93"/>
    </row>
    <row r="237" customFormat="false" ht="12.8" hidden="false" customHeight="false" outlineLevel="0" collapsed="false">
      <c r="K237" s="93"/>
      <c r="O237" s="93"/>
      <c r="Q237" s="93"/>
      <c r="S237" s="93"/>
      <c r="U237" s="93"/>
    </row>
    <row r="238" customFormat="false" ht="12.8" hidden="false" customHeight="false" outlineLevel="0" collapsed="false">
      <c r="K238" s="93"/>
      <c r="O238" s="93"/>
      <c r="Q238" s="93"/>
      <c r="S238" s="93"/>
      <c r="U238" s="93"/>
    </row>
    <row r="239" customFormat="false" ht="12.8" hidden="false" customHeight="false" outlineLevel="0" collapsed="false">
      <c r="K239" s="93"/>
      <c r="O239" s="93"/>
      <c r="Q239" s="93"/>
      <c r="S239" s="93"/>
      <c r="U239" s="93"/>
    </row>
    <row r="240" customFormat="false" ht="12.8" hidden="false" customHeight="false" outlineLevel="0" collapsed="false">
      <c r="K240" s="93"/>
      <c r="O240" s="93"/>
      <c r="Q240" s="93"/>
      <c r="S240" s="93"/>
      <c r="U240" s="93"/>
    </row>
    <row r="241" customFormat="false" ht="12.8" hidden="false" customHeight="false" outlineLevel="0" collapsed="false">
      <c r="K241" s="93"/>
      <c r="O241" s="93"/>
      <c r="Q241" s="93"/>
      <c r="S241" s="93"/>
      <c r="U241" s="93"/>
    </row>
    <row r="242" customFormat="false" ht="12.8" hidden="false" customHeight="false" outlineLevel="0" collapsed="false">
      <c r="K242" s="93"/>
      <c r="O242" s="93"/>
      <c r="Q242" s="93"/>
      <c r="S242" s="93"/>
      <c r="U242" s="93"/>
    </row>
    <row r="243" customFormat="false" ht="12.8" hidden="false" customHeight="false" outlineLevel="0" collapsed="false">
      <c r="K243" s="93"/>
      <c r="O243" s="93"/>
      <c r="Q243" s="93"/>
      <c r="S243" s="93"/>
      <c r="U243" s="93"/>
    </row>
    <row r="244" customFormat="false" ht="12.8" hidden="false" customHeight="false" outlineLevel="0" collapsed="false">
      <c r="K244" s="93"/>
      <c r="O244" s="93"/>
      <c r="Q244" s="93"/>
      <c r="S244" s="93"/>
      <c r="U244" s="93"/>
    </row>
    <row r="245" customFormat="false" ht="12.8" hidden="false" customHeight="false" outlineLevel="0" collapsed="false">
      <c r="K245" s="93"/>
      <c r="O245" s="93"/>
      <c r="Q245" s="93"/>
      <c r="S245" s="93"/>
      <c r="U245" s="93"/>
    </row>
    <row r="246" customFormat="false" ht="12.8" hidden="false" customHeight="false" outlineLevel="0" collapsed="false">
      <c r="K246" s="93"/>
      <c r="O246" s="93"/>
      <c r="Q246" s="93"/>
      <c r="S246" s="93"/>
      <c r="U246" s="93"/>
    </row>
    <row r="247" customFormat="false" ht="12.8" hidden="false" customHeight="false" outlineLevel="0" collapsed="false">
      <c r="K247" s="93"/>
      <c r="O247" s="93"/>
      <c r="Q247" s="93"/>
      <c r="S247" s="93"/>
      <c r="U247" s="93"/>
    </row>
    <row r="248" customFormat="false" ht="12.8" hidden="false" customHeight="false" outlineLevel="0" collapsed="false">
      <c r="K248" s="93"/>
      <c r="O248" s="93"/>
      <c r="Q248" s="93"/>
      <c r="S248" s="93"/>
      <c r="U248" s="93"/>
    </row>
    <row r="249" customFormat="false" ht="12.8" hidden="false" customHeight="false" outlineLevel="0" collapsed="false">
      <c r="K249" s="93"/>
      <c r="O249" s="93"/>
      <c r="Q249" s="93"/>
      <c r="S249" s="93"/>
      <c r="U249" s="93"/>
    </row>
    <row r="250" customFormat="false" ht="12.8" hidden="false" customHeight="false" outlineLevel="0" collapsed="false">
      <c r="K250" s="93"/>
      <c r="O250" s="93"/>
      <c r="Q250" s="93"/>
      <c r="S250" s="93"/>
      <c r="U250" s="93"/>
    </row>
    <row r="251" customFormat="false" ht="12.8" hidden="false" customHeight="false" outlineLevel="0" collapsed="false">
      <c r="K251" s="93"/>
      <c r="O251" s="93"/>
      <c r="Q251" s="93"/>
      <c r="S251" s="93"/>
      <c r="U251" s="93"/>
    </row>
    <row r="252" customFormat="false" ht="12.8" hidden="false" customHeight="false" outlineLevel="0" collapsed="false">
      <c r="K252" s="93"/>
      <c r="O252" s="93"/>
      <c r="Q252" s="93"/>
      <c r="S252" s="93"/>
      <c r="U252" s="93"/>
    </row>
    <row r="253" customFormat="false" ht="12.8" hidden="false" customHeight="false" outlineLevel="0" collapsed="false">
      <c r="K253" s="93"/>
      <c r="O253" s="93"/>
      <c r="Q253" s="93"/>
      <c r="S253" s="93"/>
      <c r="U253" s="93"/>
    </row>
    <row r="254" customFormat="false" ht="12.8" hidden="false" customHeight="false" outlineLevel="0" collapsed="false">
      <c r="K254" s="93"/>
      <c r="O254" s="93"/>
      <c r="Q254" s="93"/>
      <c r="S254" s="93"/>
      <c r="U254" s="93"/>
    </row>
    <row r="255" customFormat="false" ht="12.8" hidden="false" customHeight="false" outlineLevel="0" collapsed="false">
      <c r="K255" s="93"/>
      <c r="O255" s="93"/>
      <c r="Q255" s="93"/>
      <c r="S255" s="93"/>
      <c r="U255" s="93"/>
    </row>
    <row r="256" customFormat="false" ht="12.8" hidden="false" customHeight="false" outlineLevel="0" collapsed="false">
      <c r="K256" s="93"/>
      <c r="O256" s="93"/>
      <c r="Q256" s="93"/>
      <c r="S256" s="93"/>
      <c r="U256" s="93"/>
    </row>
    <row r="257" customFormat="false" ht="12.8" hidden="false" customHeight="false" outlineLevel="0" collapsed="false">
      <c r="K257" s="93"/>
      <c r="O257" s="93"/>
      <c r="Q257" s="93"/>
      <c r="S257" s="93"/>
      <c r="U257" s="93"/>
    </row>
    <row r="258" customFormat="false" ht="12.8" hidden="false" customHeight="false" outlineLevel="0" collapsed="false">
      <c r="K258" s="93"/>
      <c r="O258" s="93"/>
      <c r="Q258" s="93"/>
      <c r="S258" s="93"/>
      <c r="U258" s="93"/>
    </row>
    <row r="259" customFormat="false" ht="12.8" hidden="false" customHeight="false" outlineLevel="0" collapsed="false">
      <c r="K259" s="93"/>
      <c r="O259" s="93"/>
      <c r="Q259" s="93"/>
      <c r="S259" s="93"/>
      <c r="U259" s="93"/>
    </row>
    <row r="260" customFormat="false" ht="12.8" hidden="false" customHeight="false" outlineLevel="0" collapsed="false">
      <c r="K260" s="93"/>
      <c r="O260" s="93"/>
      <c r="Q260" s="93"/>
      <c r="S260" s="93"/>
      <c r="U260" s="93"/>
    </row>
    <row r="261" customFormat="false" ht="12.8" hidden="false" customHeight="false" outlineLevel="0" collapsed="false">
      <c r="K261" s="93"/>
      <c r="O261" s="93"/>
      <c r="Q261" s="93"/>
      <c r="S261" s="93"/>
      <c r="U261" s="93"/>
    </row>
    <row r="262" customFormat="false" ht="12.8" hidden="false" customHeight="false" outlineLevel="0" collapsed="false">
      <c r="K262" s="93"/>
      <c r="O262" s="93"/>
      <c r="Q262" s="93"/>
      <c r="S262" s="93"/>
      <c r="U262" s="93"/>
    </row>
    <row r="263" customFormat="false" ht="12.8" hidden="false" customHeight="false" outlineLevel="0" collapsed="false">
      <c r="K263" s="93"/>
      <c r="O263" s="93"/>
      <c r="Q263" s="93"/>
      <c r="S263" s="93"/>
      <c r="U263" s="93"/>
    </row>
    <row r="264" customFormat="false" ht="12.8" hidden="false" customHeight="false" outlineLevel="0" collapsed="false">
      <c r="K264" s="93"/>
      <c r="O264" s="93"/>
      <c r="Q264" s="93"/>
      <c r="S264" s="93"/>
      <c r="U264" s="93"/>
    </row>
    <row r="265" customFormat="false" ht="12.8" hidden="false" customHeight="false" outlineLevel="0" collapsed="false">
      <c r="K265" s="93"/>
      <c r="O265" s="93"/>
      <c r="Q265" s="93"/>
      <c r="S265" s="93"/>
      <c r="U265" s="93"/>
    </row>
    <row r="266" customFormat="false" ht="12.8" hidden="false" customHeight="false" outlineLevel="0" collapsed="false">
      <c r="K266" s="93"/>
      <c r="O266" s="93"/>
      <c r="Q266" s="93"/>
      <c r="S266" s="93"/>
      <c r="U266" s="93"/>
    </row>
    <row r="267" customFormat="false" ht="12.8" hidden="false" customHeight="false" outlineLevel="0" collapsed="false">
      <c r="K267" s="93"/>
      <c r="O267" s="93"/>
      <c r="Q267" s="93"/>
      <c r="S267" s="93"/>
      <c r="U267" s="93"/>
    </row>
    <row r="268" customFormat="false" ht="12.8" hidden="false" customHeight="false" outlineLevel="0" collapsed="false">
      <c r="K268" s="93"/>
      <c r="O268" s="93"/>
      <c r="Q268" s="93"/>
      <c r="S268" s="93"/>
      <c r="U268" s="93"/>
    </row>
    <row r="269" customFormat="false" ht="12.8" hidden="false" customHeight="false" outlineLevel="0" collapsed="false">
      <c r="K269" s="93"/>
      <c r="O269" s="93"/>
      <c r="Q269" s="93"/>
      <c r="S269" s="93"/>
      <c r="U269" s="93"/>
    </row>
    <row r="270" customFormat="false" ht="12.8" hidden="false" customHeight="false" outlineLevel="0" collapsed="false">
      <c r="K270" s="93"/>
      <c r="O270" s="93"/>
      <c r="Q270" s="93"/>
      <c r="S270" s="93"/>
      <c r="U270" s="93"/>
    </row>
    <row r="271" customFormat="false" ht="12.8" hidden="false" customHeight="false" outlineLevel="0" collapsed="false">
      <c r="K271" s="93"/>
      <c r="O271" s="93"/>
      <c r="Q271" s="93"/>
      <c r="S271" s="93"/>
      <c r="U271" s="93"/>
    </row>
    <row r="272" customFormat="false" ht="12.8" hidden="false" customHeight="false" outlineLevel="0" collapsed="false">
      <c r="K272" s="93"/>
      <c r="O272" s="93"/>
      <c r="Q272" s="93"/>
      <c r="S272" s="93"/>
      <c r="U272" s="93"/>
    </row>
    <row r="273" customFormat="false" ht="12.8" hidden="false" customHeight="false" outlineLevel="0" collapsed="false">
      <c r="K273" s="93"/>
      <c r="O273" s="93"/>
      <c r="Q273" s="93"/>
      <c r="S273" s="93"/>
      <c r="U273" s="93"/>
    </row>
    <row r="274" customFormat="false" ht="12.8" hidden="false" customHeight="false" outlineLevel="0" collapsed="false">
      <c r="K274" s="93"/>
      <c r="O274" s="93"/>
      <c r="Q274" s="93"/>
      <c r="S274" s="93"/>
      <c r="U274" s="93"/>
    </row>
    <row r="275" customFormat="false" ht="12.8" hidden="false" customHeight="false" outlineLevel="0" collapsed="false">
      <c r="K275" s="93"/>
      <c r="O275" s="93"/>
      <c r="Q275" s="93"/>
      <c r="S275" s="93"/>
      <c r="U275" s="93"/>
    </row>
    <row r="276" customFormat="false" ht="12.8" hidden="false" customHeight="false" outlineLevel="0" collapsed="false">
      <c r="K276" s="93"/>
      <c r="O276" s="93"/>
      <c r="Q276" s="93"/>
      <c r="S276" s="93"/>
      <c r="U276" s="93"/>
    </row>
    <row r="277" customFormat="false" ht="12.8" hidden="false" customHeight="false" outlineLevel="0" collapsed="false">
      <c r="K277" s="93"/>
      <c r="O277" s="93"/>
      <c r="Q277" s="93"/>
      <c r="S277" s="93"/>
      <c r="U277" s="93"/>
    </row>
    <row r="278" customFormat="false" ht="12.8" hidden="false" customHeight="false" outlineLevel="0" collapsed="false">
      <c r="K278" s="93"/>
      <c r="O278" s="93"/>
      <c r="Q278" s="93"/>
      <c r="S278" s="93"/>
      <c r="U278" s="93"/>
    </row>
    <row r="279" customFormat="false" ht="12.8" hidden="false" customHeight="false" outlineLevel="0" collapsed="false">
      <c r="K279" s="93"/>
      <c r="O279" s="93"/>
      <c r="Q279" s="93"/>
      <c r="S279" s="93"/>
      <c r="U279" s="93"/>
    </row>
    <row r="280" customFormat="false" ht="12.8" hidden="false" customHeight="false" outlineLevel="0" collapsed="false">
      <c r="K280" s="93"/>
      <c r="O280" s="93"/>
      <c r="Q280" s="93"/>
      <c r="S280" s="93"/>
      <c r="U280" s="93"/>
    </row>
    <row r="281" customFormat="false" ht="12.8" hidden="false" customHeight="false" outlineLevel="0" collapsed="false">
      <c r="K281" s="93"/>
      <c r="O281" s="93"/>
      <c r="Q281" s="93"/>
      <c r="S281" s="93"/>
      <c r="U281" s="93"/>
    </row>
    <row r="282" customFormat="false" ht="12.8" hidden="false" customHeight="false" outlineLevel="0" collapsed="false">
      <c r="K282" s="93"/>
      <c r="O282" s="93"/>
      <c r="Q282" s="93"/>
      <c r="S282" s="93"/>
      <c r="U282" s="93"/>
    </row>
    <row r="283" customFormat="false" ht="12.8" hidden="false" customHeight="false" outlineLevel="0" collapsed="false">
      <c r="K283" s="93"/>
      <c r="O283" s="93"/>
      <c r="Q283" s="93"/>
      <c r="S283" s="93"/>
      <c r="U283" s="93"/>
    </row>
    <row r="284" customFormat="false" ht="12.8" hidden="false" customHeight="false" outlineLevel="0" collapsed="false">
      <c r="K284" s="93"/>
      <c r="O284" s="93"/>
      <c r="Q284" s="93"/>
      <c r="S284" s="93"/>
      <c r="U284" s="93"/>
    </row>
    <row r="285" customFormat="false" ht="12.8" hidden="false" customHeight="false" outlineLevel="0" collapsed="false">
      <c r="K285" s="93"/>
      <c r="O285" s="93"/>
      <c r="Q285" s="93"/>
      <c r="S285" s="93"/>
      <c r="U285" s="93"/>
    </row>
    <row r="286" customFormat="false" ht="12.8" hidden="false" customHeight="false" outlineLevel="0" collapsed="false">
      <c r="K286" s="93"/>
      <c r="O286" s="93"/>
      <c r="Q286" s="93"/>
      <c r="S286" s="93"/>
      <c r="U286" s="93"/>
    </row>
    <row r="287" customFormat="false" ht="12.8" hidden="false" customHeight="false" outlineLevel="0" collapsed="false">
      <c r="K287" s="93"/>
      <c r="O287" s="93"/>
      <c r="Q287" s="93"/>
      <c r="S287" s="93"/>
      <c r="U287" s="93"/>
    </row>
    <row r="288" customFormat="false" ht="12.8" hidden="false" customHeight="false" outlineLevel="0" collapsed="false">
      <c r="K288" s="93"/>
      <c r="O288" s="93"/>
      <c r="Q288" s="93"/>
      <c r="S288" s="93"/>
      <c r="U288" s="93"/>
    </row>
    <row r="289" customFormat="false" ht="12.8" hidden="false" customHeight="false" outlineLevel="0" collapsed="false">
      <c r="K289" s="93"/>
      <c r="O289" s="93"/>
      <c r="Q289" s="93"/>
      <c r="S289" s="93"/>
      <c r="U289" s="93"/>
    </row>
    <row r="290" customFormat="false" ht="12.8" hidden="false" customHeight="false" outlineLevel="0" collapsed="false">
      <c r="K290" s="93"/>
      <c r="O290" s="93"/>
      <c r="Q290" s="93"/>
      <c r="S290" s="93"/>
      <c r="U290" s="93"/>
    </row>
    <row r="291" customFormat="false" ht="12.8" hidden="false" customHeight="false" outlineLevel="0" collapsed="false">
      <c r="K291" s="93"/>
      <c r="O291" s="93"/>
      <c r="Q291" s="93"/>
      <c r="S291" s="93"/>
      <c r="U291" s="93"/>
    </row>
    <row r="292" customFormat="false" ht="12.8" hidden="false" customHeight="false" outlineLevel="0" collapsed="false">
      <c r="K292" s="93"/>
      <c r="O292" s="93"/>
      <c r="Q292" s="93"/>
      <c r="S292" s="93"/>
      <c r="U292" s="93"/>
    </row>
    <row r="293" customFormat="false" ht="12.8" hidden="false" customHeight="false" outlineLevel="0" collapsed="false">
      <c r="K293" s="93"/>
      <c r="O293" s="93"/>
      <c r="Q293" s="93"/>
      <c r="S293" s="93"/>
      <c r="U293" s="93"/>
    </row>
    <row r="294" customFormat="false" ht="12.8" hidden="false" customHeight="false" outlineLevel="0" collapsed="false">
      <c r="K294" s="93"/>
      <c r="O294" s="93"/>
      <c r="Q294" s="93"/>
      <c r="S294" s="93"/>
      <c r="U294" s="93"/>
    </row>
    <row r="295" customFormat="false" ht="12.8" hidden="false" customHeight="false" outlineLevel="0" collapsed="false">
      <c r="K295" s="93"/>
      <c r="O295" s="93"/>
      <c r="Q295" s="93"/>
      <c r="S295" s="93"/>
      <c r="U295" s="93"/>
    </row>
    <row r="296" customFormat="false" ht="12.8" hidden="false" customHeight="false" outlineLevel="0" collapsed="false">
      <c r="K296" s="93"/>
      <c r="O296" s="93"/>
      <c r="Q296" s="93"/>
      <c r="S296" s="93"/>
      <c r="U296" s="93"/>
    </row>
    <row r="297" customFormat="false" ht="12.8" hidden="false" customHeight="false" outlineLevel="0" collapsed="false">
      <c r="K297" s="93"/>
      <c r="O297" s="93"/>
      <c r="Q297" s="93"/>
      <c r="S297" s="93"/>
      <c r="U297" s="93"/>
    </row>
    <row r="298" customFormat="false" ht="12.8" hidden="false" customHeight="false" outlineLevel="0" collapsed="false">
      <c r="K298" s="93"/>
      <c r="O298" s="93"/>
      <c r="Q298" s="93"/>
      <c r="S298" s="93"/>
      <c r="U298" s="93"/>
    </row>
    <row r="299" customFormat="false" ht="12.8" hidden="false" customHeight="false" outlineLevel="0" collapsed="false">
      <c r="K299" s="93"/>
      <c r="O299" s="93"/>
      <c r="Q299" s="93"/>
      <c r="S299" s="93"/>
      <c r="U299" s="93"/>
    </row>
    <row r="300" customFormat="false" ht="12.8" hidden="false" customHeight="false" outlineLevel="0" collapsed="false">
      <c r="K300" s="93"/>
      <c r="O300" s="93"/>
      <c r="Q300" s="93"/>
      <c r="S300" s="93"/>
      <c r="U300" s="93"/>
    </row>
    <row r="301" customFormat="false" ht="12.8" hidden="false" customHeight="false" outlineLevel="0" collapsed="false">
      <c r="K301" s="93"/>
      <c r="O301" s="93"/>
      <c r="Q301" s="93"/>
      <c r="S301" s="93"/>
      <c r="U301" s="93"/>
    </row>
    <row r="302" customFormat="false" ht="12.8" hidden="false" customHeight="false" outlineLevel="0" collapsed="false">
      <c r="K302" s="93"/>
      <c r="O302" s="93"/>
      <c r="Q302" s="93"/>
      <c r="S302" s="93"/>
      <c r="U302" s="93"/>
    </row>
    <row r="303" customFormat="false" ht="12.8" hidden="false" customHeight="false" outlineLevel="0" collapsed="false">
      <c r="K303" s="93"/>
      <c r="O303" s="93"/>
      <c r="Q303" s="93"/>
      <c r="S303" s="93"/>
      <c r="U303" s="93"/>
    </row>
    <row r="304" customFormat="false" ht="12.8" hidden="false" customHeight="false" outlineLevel="0" collapsed="false">
      <c r="K304" s="93"/>
      <c r="O304" s="93"/>
      <c r="Q304" s="93"/>
      <c r="S304" s="93"/>
      <c r="U304" s="93"/>
    </row>
    <row r="305" customFormat="false" ht="12.8" hidden="false" customHeight="false" outlineLevel="0" collapsed="false">
      <c r="K305" s="93"/>
      <c r="O305" s="93"/>
      <c r="Q305" s="93"/>
      <c r="S305" s="93"/>
      <c r="U305" s="93"/>
    </row>
    <row r="306" customFormat="false" ht="12.8" hidden="false" customHeight="false" outlineLevel="0" collapsed="false">
      <c r="K306" s="93"/>
      <c r="O306" s="93"/>
      <c r="Q306" s="93"/>
      <c r="S306" s="93"/>
      <c r="U306" s="93"/>
    </row>
    <row r="307" customFormat="false" ht="12.8" hidden="false" customHeight="false" outlineLevel="0" collapsed="false">
      <c r="K307" s="93"/>
      <c r="O307" s="93"/>
      <c r="Q307" s="93"/>
      <c r="S307" s="93"/>
      <c r="U307" s="93"/>
    </row>
    <row r="308" customFormat="false" ht="12.8" hidden="false" customHeight="false" outlineLevel="0" collapsed="false">
      <c r="K308" s="93"/>
      <c r="O308" s="93"/>
      <c r="Q308" s="93"/>
      <c r="S308" s="93"/>
      <c r="U308" s="93"/>
    </row>
    <row r="309" customFormat="false" ht="12.8" hidden="false" customHeight="false" outlineLevel="0" collapsed="false">
      <c r="K309" s="93"/>
      <c r="O309" s="93"/>
      <c r="Q309" s="93"/>
      <c r="S309" s="93"/>
      <c r="U309" s="93"/>
    </row>
    <row r="310" customFormat="false" ht="12.8" hidden="false" customHeight="false" outlineLevel="0" collapsed="false">
      <c r="K310" s="93"/>
      <c r="O310" s="93"/>
      <c r="Q310" s="93"/>
      <c r="S310" s="93"/>
      <c r="U310" s="93"/>
    </row>
    <row r="311" customFormat="false" ht="12.8" hidden="false" customHeight="false" outlineLevel="0" collapsed="false">
      <c r="K311" s="93"/>
      <c r="O311" s="93"/>
      <c r="Q311" s="93"/>
      <c r="S311" s="93"/>
      <c r="U311" s="93"/>
    </row>
    <row r="312" customFormat="false" ht="12.8" hidden="false" customHeight="false" outlineLevel="0" collapsed="false">
      <c r="K312" s="93"/>
      <c r="O312" s="93"/>
      <c r="Q312" s="93"/>
      <c r="S312" s="93"/>
      <c r="U312" s="93"/>
    </row>
    <row r="313" customFormat="false" ht="12.8" hidden="false" customHeight="false" outlineLevel="0" collapsed="false">
      <c r="K313" s="93"/>
      <c r="O313" s="93"/>
      <c r="Q313" s="93"/>
      <c r="S313" s="93"/>
      <c r="U313" s="93"/>
    </row>
    <row r="314" customFormat="false" ht="12.8" hidden="false" customHeight="false" outlineLevel="0" collapsed="false">
      <c r="K314" s="93"/>
      <c r="O314" s="93"/>
      <c r="Q314" s="93"/>
      <c r="S314" s="93"/>
      <c r="U314" s="93"/>
    </row>
    <row r="315" customFormat="false" ht="12.8" hidden="false" customHeight="false" outlineLevel="0" collapsed="false">
      <c r="K315" s="93"/>
      <c r="O315" s="93"/>
      <c r="Q315" s="93"/>
      <c r="S315" s="93"/>
      <c r="U315" s="93"/>
    </row>
    <row r="316" customFormat="false" ht="12.8" hidden="false" customHeight="false" outlineLevel="0" collapsed="false">
      <c r="K316" s="93"/>
      <c r="O316" s="93"/>
      <c r="Q316" s="93"/>
      <c r="S316" s="93"/>
      <c r="U316" s="93"/>
    </row>
    <row r="317" customFormat="false" ht="12.8" hidden="false" customHeight="false" outlineLevel="0" collapsed="false">
      <c r="K317" s="93"/>
      <c r="O317" s="93"/>
      <c r="Q317" s="93"/>
      <c r="S317" s="93"/>
      <c r="U317" s="93"/>
    </row>
    <row r="318" customFormat="false" ht="12.8" hidden="false" customHeight="false" outlineLevel="0" collapsed="false">
      <c r="K318" s="93"/>
      <c r="O318" s="93"/>
      <c r="Q318" s="93"/>
      <c r="S318" s="93"/>
      <c r="U318" s="93"/>
    </row>
    <row r="319" customFormat="false" ht="12.8" hidden="false" customHeight="false" outlineLevel="0" collapsed="false">
      <c r="K319" s="93"/>
      <c r="O319" s="93"/>
      <c r="Q319" s="93"/>
      <c r="S319" s="93"/>
      <c r="U319" s="93"/>
    </row>
    <row r="320" customFormat="false" ht="12.8" hidden="false" customHeight="false" outlineLevel="0" collapsed="false">
      <c r="K320" s="93"/>
      <c r="O320" s="93"/>
      <c r="Q320" s="93"/>
      <c r="S320" s="93"/>
      <c r="U320" s="93"/>
    </row>
    <row r="321" customFormat="false" ht="12.8" hidden="false" customHeight="false" outlineLevel="0" collapsed="false">
      <c r="K321" s="93"/>
      <c r="O321" s="93"/>
      <c r="Q321" s="93"/>
      <c r="S321" s="93"/>
      <c r="U321" s="93"/>
    </row>
    <row r="322" customFormat="false" ht="12.8" hidden="false" customHeight="false" outlineLevel="0" collapsed="false">
      <c r="K322" s="93"/>
      <c r="O322" s="93"/>
      <c r="Q322" s="93"/>
      <c r="S322" s="93"/>
      <c r="U322" s="93"/>
    </row>
    <row r="323" customFormat="false" ht="12.8" hidden="false" customHeight="false" outlineLevel="0" collapsed="false">
      <c r="K323" s="93"/>
      <c r="O323" s="93"/>
      <c r="Q323" s="93"/>
      <c r="S323" s="93"/>
      <c r="U323" s="93"/>
    </row>
    <row r="324" customFormat="false" ht="12.8" hidden="false" customHeight="false" outlineLevel="0" collapsed="false">
      <c r="K324" s="93"/>
      <c r="O324" s="93"/>
      <c r="Q324" s="93"/>
      <c r="S324" s="93"/>
      <c r="U324" s="93"/>
    </row>
    <row r="325" customFormat="false" ht="12.8" hidden="false" customHeight="false" outlineLevel="0" collapsed="false">
      <c r="K325" s="93"/>
      <c r="O325" s="93"/>
      <c r="Q325" s="93"/>
      <c r="S325" s="93"/>
      <c r="U325" s="93"/>
    </row>
    <row r="326" customFormat="false" ht="12.8" hidden="false" customHeight="false" outlineLevel="0" collapsed="false">
      <c r="K326" s="93"/>
      <c r="O326" s="93"/>
      <c r="Q326" s="93"/>
      <c r="S326" s="93"/>
      <c r="U326" s="93"/>
    </row>
    <row r="327" customFormat="false" ht="12.8" hidden="false" customHeight="false" outlineLevel="0" collapsed="false">
      <c r="K327" s="93"/>
      <c r="O327" s="93"/>
      <c r="Q327" s="93"/>
      <c r="S327" s="93"/>
      <c r="U327" s="93"/>
    </row>
    <row r="328" customFormat="false" ht="12.8" hidden="false" customHeight="false" outlineLevel="0" collapsed="false">
      <c r="K328" s="93"/>
      <c r="O328" s="93"/>
      <c r="Q328" s="93"/>
      <c r="S328" s="93"/>
      <c r="U328" s="93"/>
    </row>
    <row r="329" customFormat="false" ht="12.8" hidden="false" customHeight="false" outlineLevel="0" collapsed="false">
      <c r="K329" s="93"/>
      <c r="O329" s="93"/>
      <c r="Q329" s="93"/>
      <c r="S329" s="93"/>
      <c r="U329" s="93"/>
    </row>
    <row r="330" customFormat="false" ht="12.8" hidden="false" customHeight="false" outlineLevel="0" collapsed="false">
      <c r="K330" s="93"/>
      <c r="O330" s="93"/>
      <c r="Q330" s="93"/>
      <c r="S330" s="93"/>
      <c r="U330" s="93"/>
    </row>
    <row r="331" customFormat="false" ht="12.8" hidden="false" customHeight="false" outlineLevel="0" collapsed="false">
      <c r="K331" s="93"/>
      <c r="O331" s="93"/>
      <c r="Q331" s="93"/>
      <c r="S331" s="93"/>
      <c r="U331" s="93"/>
    </row>
    <row r="332" customFormat="false" ht="12.8" hidden="false" customHeight="false" outlineLevel="0" collapsed="false">
      <c r="K332" s="93"/>
      <c r="O332" s="93"/>
      <c r="Q332" s="93"/>
      <c r="S332" s="93"/>
      <c r="U332" s="93"/>
    </row>
    <row r="333" customFormat="false" ht="12.8" hidden="false" customHeight="false" outlineLevel="0" collapsed="false">
      <c r="K333" s="93"/>
      <c r="O333" s="93"/>
      <c r="Q333" s="93"/>
      <c r="S333" s="93"/>
      <c r="U333" s="93"/>
    </row>
    <row r="334" customFormat="false" ht="12.8" hidden="false" customHeight="false" outlineLevel="0" collapsed="false">
      <c r="K334" s="93"/>
      <c r="O334" s="93"/>
      <c r="Q334" s="93"/>
      <c r="S334" s="93"/>
      <c r="U334" s="93"/>
    </row>
    <row r="335" customFormat="false" ht="12.8" hidden="false" customHeight="false" outlineLevel="0" collapsed="false">
      <c r="K335" s="93"/>
      <c r="O335" s="93"/>
      <c r="Q335" s="93"/>
      <c r="S335" s="93"/>
      <c r="U335" s="93"/>
    </row>
    <row r="336" customFormat="false" ht="12.8" hidden="false" customHeight="false" outlineLevel="0" collapsed="false">
      <c r="K336" s="93"/>
      <c r="O336" s="93"/>
      <c r="Q336" s="93"/>
      <c r="S336" s="93"/>
      <c r="U336" s="93"/>
    </row>
    <row r="337" customFormat="false" ht="12.8" hidden="false" customHeight="false" outlineLevel="0" collapsed="false">
      <c r="K337" s="93"/>
      <c r="O337" s="93"/>
      <c r="Q337" s="93"/>
      <c r="S337" s="93"/>
      <c r="U337" s="93"/>
    </row>
    <row r="338" customFormat="false" ht="12.8" hidden="false" customHeight="false" outlineLevel="0" collapsed="false">
      <c r="K338" s="93"/>
      <c r="O338" s="93"/>
      <c r="Q338" s="93"/>
      <c r="S338" s="93"/>
      <c r="U338" s="93"/>
    </row>
    <row r="339" customFormat="false" ht="12.8" hidden="false" customHeight="false" outlineLevel="0" collapsed="false">
      <c r="K339" s="93"/>
      <c r="O339" s="93"/>
      <c r="Q339" s="93"/>
      <c r="S339" s="93"/>
      <c r="U339" s="93"/>
    </row>
    <row r="340" customFormat="false" ht="12.8" hidden="false" customHeight="false" outlineLevel="0" collapsed="false">
      <c r="K340" s="93"/>
      <c r="O340" s="93"/>
      <c r="Q340" s="93"/>
      <c r="S340" s="93"/>
      <c r="U340" s="93"/>
    </row>
    <row r="341" customFormat="false" ht="12.8" hidden="false" customHeight="false" outlineLevel="0" collapsed="false">
      <c r="K341" s="93"/>
      <c r="O341" s="93"/>
      <c r="Q341" s="93"/>
      <c r="S341" s="93"/>
      <c r="U341" s="93"/>
    </row>
    <row r="342" customFormat="false" ht="12.8" hidden="false" customHeight="false" outlineLevel="0" collapsed="false">
      <c r="K342" s="93"/>
      <c r="O342" s="93"/>
      <c r="Q342" s="93"/>
      <c r="S342" s="93"/>
      <c r="U342" s="93"/>
    </row>
    <row r="343" customFormat="false" ht="12.8" hidden="false" customHeight="false" outlineLevel="0" collapsed="false">
      <c r="K343" s="93"/>
      <c r="O343" s="93"/>
      <c r="Q343" s="93"/>
      <c r="S343" s="93"/>
      <c r="U343" s="93"/>
    </row>
    <row r="344" customFormat="false" ht="12.8" hidden="false" customHeight="false" outlineLevel="0" collapsed="false">
      <c r="K344" s="93"/>
      <c r="O344" s="93"/>
      <c r="Q344" s="93"/>
      <c r="S344" s="93"/>
      <c r="U344" s="93"/>
    </row>
    <row r="345" customFormat="false" ht="12.8" hidden="false" customHeight="false" outlineLevel="0" collapsed="false">
      <c r="K345" s="93"/>
      <c r="O345" s="93"/>
      <c r="Q345" s="93"/>
      <c r="S345" s="93"/>
      <c r="U345" s="93"/>
    </row>
    <row r="346" customFormat="false" ht="12.8" hidden="false" customHeight="false" outlineLevel="0" collapsed="false">
      <c r="K346" s="93"/>
      <c r="O346" s="93"/>
      <c r="Q346" s="93"/>
      <c r="S346" s="93"/>
      <c r="U346" s="93"/>
    </row>
    <row r="347" customFormat="false" ht="12.8" hidden="false" customHeight="false" outlineLevel="0" collapsed="false">
      <c r="K347" s="93"/>
      <c r="O347" s="93"/>
      <c r="Q347" s="93"/>
      <c r="S347" s="93"/>
      <c r="U347" s="93"/>
    </row>
    <row r="348" customFormat="false" ht="12.8" hidden="false" customHeight="false" outlineLevel="0" collapsed="false">
      <c r="K348" s="93"/>
      <c r="O348" s="93"/>
      <c r="Q348" s="93"/>
      <c r="S348" s="93"/>
      <c r="U348" s="93"/>
    </row>
    <row r="349" customFormat="false" ht="12.8" hidden="false" customHeight="false" outlineLevel="0" collapsed="false">
      <c r="K349" s="93"/>
      <c r="O349" s="93"/>
      <c r="Q349" s="93"/>
      <c r="S349" s="93"/>
      <c r="U349" s="93"/>
    </row>
    <row r="350" customFormat="false" ht="12.8" hidden="false" customHeight="false" outlineLevel="0" collapsed="false">
      <c r="K350" s="93"/>
      <c r="O350" s="93"/>
      <c r="Q350" s="93"/>
      <c r="S350" s="93"/>
      <c r="U350" s="93"/>
    </row>
    <row r="351" customFormat="false" ht="12.8" hidden="false" customHeight="false" outlineLevel="0" collapsed="false">
      <c r="K351" s="93"/>
      <c r="O351" s="93"/>
      <c r="Q351" s="93"/>
      <c r="S351" s="93"/>
      <c r="U351" s="93"/>
    </row>
    <row r="352" customFormat="false" ht="12.8" hidden="false" customHeight="false" outlineLevel="0" collapsed="false">
      <c r="K352" s="93"/>
      <c r="O352" s="93"/>
      <c r="Q352" s="93"/>
      <c r="S352" s="93"/>
      <c r="U352" s="93"/>
    </row>
    <row r="353" customFormat="false" ht="12.8" hidden="false" customHeight="false" outlineLevel="0" collapsed="false">
      <c r="K353" s="93"/>
      <c r="O353" s="93"/>
      <c r="Q353" s="93"/>
      <c r="S353" s="93"/>
      <c r="U353" s="93"/>
    </row>
    <row r="354" customFormat="false" ht="12.8" hidden="false" customHeight="false" outlineLevel="0" collapsed="false">
      <c r="K354" s="93"/>
      <c r="O354" s="93"/>
      <c r="Q354" s="93"/>
      <c r="S354" s="93"/>
      <c r="U354" s="93"/>
    </row>
    <row r="355" customFormat="false" ht="12.8" hidden="false" customHeight="false" outlineLevel="0" collapsed="false">
      <c r="K355" s="93"/>
      <c r="O355" s="93"/>
      <c r="Q355" s="93"/>
      <c r="S355" s="93"/>
      <c r="U355" s="93"/>
    </row>
    <row r="356" customFormat="false" ht="12.8" hidden="false" customHeight="false" outlineLevel="0" collapsed="false">
      <c r="K356" s="93"/>
      <c r="O356" s="93"/>
      <c r="Q356" s="93"/>
      <c r="S356" s="93"/>
      <c r="U356" s="93"/>
    </row>
    <row r="357" customFormat="false" ht="12.8" hidden="false" customHeight="false" outlineLevel="0" collapsed="false">
      <c r="K357" s="93"/>
      <c r="O357" s="93"/>
      <c r="Q357" s="93"/>
      <c r="S357" s="93"/>
      <c r="U357" s="93"/>
    </row>
    <row r="358" customFormat="false" ht="12.8" hidden="false" customHeight="false" outlineLevel="0" collapsed="false">
      <c r="K358" s="93"/>
      <c r="O358" s="93"/>
      <c r="Q358" s="93"/>
      <c r="S358" s="93"/>
      <c r="U358" s="93"/>
    </row>
    <row r="359" customFormat="false" ht="12.8" hidden="false" customHeight="false" outlineLevel="0" collapsed="false">
      <c r="K359" s="93"/>
      <c r="O359" s="93"/>
      <c r="Q359" s="93"/>
      <c r="S359" s="93"/>
      <c r="U359" s="93"/>
    </row>
    <row r="360" customFormat="false" ht="12.8" hidden="false" customHeight="false" outlineLevel="0" collapsed="false">
      <c r="K360" s="93"/>
      <c r="O360" s="93"/>
      <c r="Q360" s="93"/>
      <c r="S360" s="93"/>
      <c r="U360" s="93"/>
    </row>
    <row r="361" customFormat="false" ht="12.8" hidden="false" customHeight="false" outlineLevel="0" collapsed="false">
      <c r="K361" s="93"/>
      <c r="O361" s="93"/>
      <c r="Q361" s="93"/>
      <c r="S361" s="93"/>
      <c r="U361" s="93"/>
    </row>
    <row r="362" customFormat="false" ht="12.8" hidden="false" customHeight="false" outlineLevel="0" collapsed="false">
      <c r="K362" s="93"/>
      <c r="O362" s="93"/>
      <c r="Q362" s="93"/>
      <c r="S362" s="93"/>
      <c r="U362" s="93"/>
    </row>
    <row r="363" customFormat="false" ht="12.8" hidden="false" customHeight="false" outlineLevel="0" collapsed="false">
      <c r="K363" s="93"/>
      <c r="O363" s="93"/>
      <c r="Q363" s="93"/>
      <c r="S363" s="93"/>
      <c r="U363" s="93"/>
    </row>
    <row r="364" customFormat="false" ht="12.8" hidden="false" customHeight="false" outlineLevel="0" collapsed="false">
      <c r="K364" s="93"/>
      <c r="O364" s="93"/>
      <c r="Q364" s="93"/>
      <c r="S364" s="93"/>
      <c r="U364" s="93"/>
    </row>
    <row r="365" customFormat="false" ht="12.8" hidden="false" customHeight="false" outlineLevel="0" collapsed="false">
      <c r="K365" s="93"/>
      <c r="O365" s="93"/>
      <c r="Q365" s="93"/>
      <c r="S365" s="93"/>
      <c r="U365" s="93"/>
    </row>
    <row r="366" customFormat="false" ht="12.8" hidden="false" customHeight="false" outlineLevel="0" collapsed="false">
      <c r="K366" s="93"/>
      <c r="O366" s="93"/>
      <c r="Q366" s="93"/>
      <c r="S366" s="93"/>
      <c r="U366" s="93"/>
    </row>
    <row r="367" customFormat="false" ht="12.8" hidden="false" customHeight="false" outlineLevel="0" collapsed="false">
      <c r="K367" s="93"/>
      <c r="O367" s="93"/>
      <c r="Q367" s="93"/>
      <c r="S367" s="93"/>
      <c r="U367" s="93"/>
    </row>
    <row r="368" customFormat="false" ht="12.8" hidden="false" customHeight="false" outlineLevel="0" collapsed="false">
      <c r="K368" s="93"/>
      <c r="O368" s="93"/>
      <c r="Q368" s="93"/>
      <c r="S368" s="93"/>
      <c r="U368" s="93"/>
    </row>
    <row r="369" customFormat="false" ht="12.8" hidden="false" customHeight="false" outlineLevel="0" collapsed="false">
      <c r="K369" s="93"/>
      <c r="O369" s="93"/>
      <c r="Q369" s="93"/>
      <c r="S369" s="93"/>
      <c r="U369" s="93"/>
    </row>
    <row r="370" customFormat="false" ht="12.8" hidden="false" customHeight="false" outlineLevel="0" collapsed="false">
      <c r="K370" s="93"/>
      <c r="O370" s="93"/>
      <c r="Q370" s="93"/>
      <c r="S370" s="93"/>
      <c r="U370" s="93"/>
    </row>
    <row r="371" customFormat="false" ht="12.8" hidden="false" customHeight="false" outlineLevel="0" collapsed="false">
      <c r="K371" s="93"/>
      <c r="O371" s="93"/>
      <c r="Q371" s="93"/>
      <c r="S371" s="93"/>
      <c r="U371" s="93"/>
    </row>
    <row r="372" customFormat="false" ht="12.8" hidden="false" customHeight="false" outlineLevel="0" collapsed="false">
      <c r="K372" s="93"/>
      <c r="O372" s="93"/>
      <c r="Q372" s="93"/>
      <c r="S372" s="93"/>
      <c r="U372" s="93"/>
    </row>
    <row r="373" customFormat="false" ht="12.8" hidden="false" customHeight="false" outlineLevel="0" collapsed="false">
      <c r="K373" s="93"/>
      <c r="O373" s="93"/>
      <c r="Q373" s="93"/>
      <c r="S373" s="93"/>
      <c r="U373" s="93"/>
    </row>
    <row r="374" customFormat="false" ht="12.8" hidden="false" customHeight="false" outlineLevel="0" collapsed="false">
      <c r="K374" s="93"/>
      <c r="O374" s="93"/>
      <c r="Q374" s="93"/>
      <c r="S374" s="93"/>
      <c r="U374" s="93"/>
    </row>
    <row r="375" customFormat="false" ht="12.8" hidden="false" customHeight="false" outlineLevel="0" collapsed="false">
      <c r="K375" s="93"/>
      <c r="O375" s="93"/>
      <c r="Q375" s="93"/>
      <c r="S375" s="93"/>
      <c r="U375" s="93"/>
    </row>
    <row r="376" customFormat="false" ht="12.8" hidden="false" customHeight="false" outlineLevel="0" collapsed="false">
      <c r="K376" s="93"/>
      <c r="O376" s="93"/>
      <c r="Q376" s="93"/>
      <c r="S376" s="93"/>
      <c r="U376" s="93"/>
    </row>
    <row r="377" customFormat="false" ht="12.8" hidden="false" customHeight="false" outlineLevel="0" collapsed="false">
      <c r="K377" s="93"/>
      <c r="O377" s="93"/>
      <c r="Q377" s="93"/>
      <c r="S377" s="93"/>
      <c r="U377" s="93"/>
    </row>
    <row r="378" customFormat="false" ht="12.8" hidden="false" customHeight="false" outlineLevel="0" collapsed="false">
      <c r="K378" s="93"/>
      <c r="O378" s="93"/>
      <c r="Q378" s="93"/>
      <c r="S378" s="93"/>
      <c r="U378" s="93"/>
    </row>
    <row r="379" customFormat="false" ht="12.8" hidden="false" customHeight="false" outlineLevel="0" collapsed="false">
      <c r="K379" s="93"/>
      <c r="O379" s="93"/>
      <c r="Q379" s="93"/>
      <c r="S379" s="93"/>
      <c r="U379" s="93"/>
    </row>
    <row r="380" customFormat="false" ht="12.8" hidden="false" customHeight="false" outlineLevel="0" collapsed="false">
      <c r="K380" s="93"/>
      <c r="O380" s="93"/>
      <c r="Q380" s="93"/>
      <c r="S380" s="93"/>
      <c r="U380" s="93"/>
    </row>
    <row r="381" customFormat="false" ht="12.8" hidden="false" customHeight="false" outlineLevel="0" collapsed="false">
      <c r="K381" s="93"/>
      <c r="O381" s="93"/>
      <c r="Q381" s="93"/>
      <c r="S381" s="93"/>
      <c r="U381" s="93"/>
    </row>
    <row r="382" customFormat="false" ht="12.8" hidden="false" customHeight="false" outlineLevel="0" collapsed="false">
      <c r="K382" s="93"/>
      <c r="O382" s="93"/>
      <c r="Q382" s="93"/>
      <c r="S382" s="93"/>
      <c r="U382" s="93"/>
    </row>
    <row r="383" customFormat="false" ht="12.8" hidden="false" customHeight="false" outlineLevel="0" collapsed="false">
      <c r="K383" s="93"/>
      <c r="O383" s="93"/>
      <c r="Q383" s="93"/>
      <c r="S383" s="93"/>
      <c r="U383" s="93"/>
    </row>
    <row r="384" customFormat="false" ht="12.8" hidden="false" customHeight="false" outlineLevel="0" collapsed="false">
      <c r="K384" s="93"/>
      <c r="O384" s="93"/>
      <c r="Q384" s="93"/>
      <c r="S384" s="93"/>
      <c r="U384" s="93"/>
    </row>
    <row r="385" customFormat="false" ht="12.8" hidden="false" customHeight="false" outlineLevel="0" collapsed="false">
      <c r="K385" s="93"/>
      <c r="O385" s="93"/>
      <c r="Q385" s="93"/>
      <c r="S385" s="93"/>
      <c r="U385" s="93"/>
    </row>
    <row r="386" customFormat="false" ht="12.8" hidden="false" customHeight="false" outlineLevel="0" collapsed="false">
      <c r="K386" s="93"/>
      <c r="O386" s="93"/>
      <c r="Q386" s="93"/>
      <c r="S386" s="93"/>
      <c r="U386" s="93"/>
    </row>
    <row r="387" customFormat="false" ht="12.8" hidden="false" customHeight="false" outlineLevel="0" collapsed="false">
      <c r="K387" s="93"/>
      <c r="O387" s="93"/>
      <c r="Q387" s="93"/>
      <c r="S387" s="93"/>
      <c r="U387" s="93"/>
    </row>
    <row r="388" customFormat="false" ht="12.8" hidden="false" customHeight="false" outlineLevel="0" collapsed="false">
      <c r="K388" s="93"/>
      <c r="O388" s="93"/>
      <c r="Q388" s="93"/>
      <c r="S388" s="93"/>
      <c r="U388" s="93"/>
    </row>
    <row r="389" customFormat="false" ht="12.8" hidden="false" customHeight="false" outlineLevel="0" collapsed="false">
      <c r="K389" s="93"/>
      <c r="O389" s="93"/>
      <c r="Q389" s="93"/>
      <c r="S389" s="93"/>
      <c r="U389" s="93"/>
    </row>
    <row r="390" customFormat="false" ht="12.8" hidden="false" customHeight="false" outlineLevel="0" collapsed="false">
      <c r="K390" s="93"/>
      <c r="O390" s="93"/>
      <c r="Q390" s="93"/>
      <c r="S390" s="93"/>
      <c r="U390" s="93"/>
    </row>
    <row r="391" customFormat="false" ht="12.8" hidden="false" customHeight="false" outlineLevel="0" collapsed="false">
      <c r="K391" s="93"/>
      <c r="O391" s="93"/>
      <c r="Q391" s="93"/>
      <c r="S391" s="93"/>
      <c r="U391" s="93"/>
    </row>
    <row r="392" customFormat="false" ht="12.8" hidden="false" customHeight="false" outlineLevel="0" collapsed="false">
      <c r="K392" s="93"/>
      <c r="O392" s="93"/>
      <c r="Q392" s="93"/>
      <c r="S392" s="93"/>
      <c r="U392" s="93"/>
    </row>
    <row r="393" customFormat="false" ht="12.8" hidden="false" customHeight="false" outlineLevel="0" collapsed="false">
      <c r="K393" s="93"/>
      <c r="O393" s="93"/>
      <c r="Q393" s="93"/>
      <c r="S393" s="93"/>
      <c r="U393" s="93"/>
    </row>
    <row r="394" customFormat="false" ht="12.8" hidden="false" customHeight="false" outlineLevel="0" collapsed="false">
      <c r="K394" s="93"/>
      <c r="O394" s="93"/>
      <c r="Q394" s="93"/>
      <c r="S394" s="93"/>
      <c r="U394" s="93"/>
    </row>
    <row r="395" customFormat="false" ht="12.8" hidden="false" customHeight="false" outlineLevel="0" collapsed="false">
      <c r="K395" s="93"/>
      <c r="O395" s="93"/>
      <c r="Q395" s="93"/>
      <c r="S395" s="93"/>
      <c r="U395" s="93"/>
    </row>
    <row r="396" customFormat="false" ht="12.8" hidden="false" customHeight="false" outlineLevel="0" collapsed="false">
      <c r="K396" s="93"/>
      <c r="O396" s="93"/>
      <c r="Q396" s="93"/>
      <c r="S396" s="93"/>
      <c r="U396" s="93"/>
    </row>
    <row r="397" customFormat="false" ht="12.8" hidden="false" customHeight="false" outlineLevel="0" collapsed="false">
      <c r="K397" s="93"/>
      <c r="O397" s="93"/>
      <c r="Q397" s="93"/>
      <c r="S397" s="93"/>
      <c r="U397" s="93"/>
    </row>
    <row r="398" customFormat="false" ht="12.8" hidden="false" customHeight="false" outlineLevel="0" collapsed="false">
      <c r="K398" s="93"/>
      <c r="O398" s="93"/>
      <c r="Q398" s="93"/>
      <c r="S398" s="93"/>
      <c r="U398" s="93"/>
    </row>
    <row r="399" customFormat="false" ht="12.8" hidden="false" customHeight="false" outlineLevel="0" collapsed="false">
      <c r="K399" s="93"/>
      <c r="O399" s="93"/>
      <c r="Q399" s="93"/>
      <c r="S399" s="93"/>
      <c r="U399" s="93"/>
    </row>
    <row r="400" customFormat="false" ht="12.8" hidden="false" customHeight="false" outlineLevel="0" collapsed="false">
      <c r="K400" s="93"/>
      <c r="O400" s="93"/>
      <c r="Q400" s="93"/>
      <c r="S400" s="93"/>
      <c r="U400" s="93"/>
    </row>
    <row r="401" customFormat="false" ht="12.8" hidden="false" customHeight="false" outlineLevel="0" collapsed="false">
      <c r="K401" s="93"/>
      <c r="O401" s="93"/>
      <c r="Q401" s="93"/>
      <c r="S401" s="93"/>
      <c r="U401" s="93"/>
    </row>
    <row r="402" customFormat="false" ht="12.8" hidden="false" customHeight="false" outlineLevel="0" collapsed="false">
      <c r="K402" s="93"/>
      <c r="O402" s="93"/>
      <c r="Q402" s="93"/>
      <c r="S402" s="93"/>
      <c r="U402" s="93"/>
    </row>
    <row r="403" customFormat="false" ht="12.8" hidden="false" customHeight="false" outlineLevel="0" collapsed="false">
      <c r="K403" s="93"/>
      <c r="O403" s="93"/>
      <c r="Q403" s="93"/>
      <c r="S403" s="93"/>
      <c r="U403" s="93"/>
    </row>
    <row r="404" customFormat="false" ht="12.8" hidden="false" customHeight="false" outlineLevel="0" collapsed="false">
      <c r="K404" s="93"/>
      <c r="O404" s="93"/>
      <c r="Q404" s="93"/>
      <c r="S404" s="93"/>
      <c r="U404" s="93"/>
    </row>
    <row r="405" customFormat="false" ht="12.8" hidden="false" customHeight="false" outlineLevel="0" collapsed="false">
      <c r="K405" s="93"/>
      <c r="O405" s="93"/>
      <c r="Q405" s="93"/>
      <c r="S405" s="93"/>
      <c r="U405" s="93"/>
    </row>
    <row r="406" customFormat="false" ht="12.8" hidden="false" customHeight="false" outlineLevel="0" collapsed="false">
      <c r="K406" s="93"/>
      <c r="O406" s="93"/>
      <c r="Q406" s="93"/>
      <c r="S406" s="93"/>
      <c r="U406" s="93"/>
    </row>
    <row r="407" customFormat="false" ht="12.8" hidden="false" customHeight="false" outlineLevel="0" collapsed="false">
      <c r="K407" s="93"/>
      <c r="O407" s="93"/>
      <c r="Q407" s="93"/>
      <c r="S407" s="93"/>
      <c r="U407" s="93"/>
    </row>
    <row r="408" customFormat="false" ht="12.8" hidden="false" customHeight="false" outlineLevel="0" collapsed="false">
      <c r="K408" s="93"/>
      <c r="O408" s="93"/>
      <c r="Q408" s="93"/>
      <c r="S408" s="93"/>
      <c r="U408" s="93"/>
    </row>
    <row r="409" customFormat="false" ht="12.8" hidden="false" customHeight="false" outlineLevel="0" collapsed="false">
      <c r="K409" s="93"/>
      <c r="O409" s="93"/>
      <c r="Q409" s="93"/>
      <c r="S409" s="93"/>
      <c r="U409" s="93"/>
    </row>
    <row r="410" customFormat="false" ht="12.8" hidden="false" customHeight="false" outlineLevel="0" collapsed="false">
      <c r="K410" s="93"/>
      <c r="O410" s="93"/>
      <c r="Q410" s="93"/>
      <c r="S410" s="93"/>
      <c r="U410" s="93"/>
    </row>
    <row r="411" customFormat="false" ht="12.8" hidden="false" customHeight="false" outlineLevel="0" collapsed="false">
      <c r="K411" s="93"/>
      <c r="O411" s="93"/>
      <c r="Q411" s="93"/>
      <c r="S411" s="93"/>
      <c r="U411" s="93"/>
    </row>
    <row r="412" customFormat="false" ht="12.8" hidden="false" customHeight="false" outlineLevel="0" collapsed="false">
      <c r="K412" s="93"/>
      <c r="O412" s="93"/>
      <c r="Q412" s="93"/>
      <c r="S412" s="93"/>
      <c r="U412" s="93"/>
    </row>
    <row r="413" customFormat="false" ht="12.8" hidden="false" customHeight="false" outlineLevel="0" collapsed="false">
      <c r="K413" s="93"/>
      <c r="O413" s="93"/>
      <c r="Q413" s="93"/>
      <c r="S413" s="93"/>
      <c r="U413" s="93"/>
    </row>
    <row r="414" customFormat="false" ht="12.8" hidden="false" customHeight="false" outlineLevel="0" collapsed="false">
      <c r="K414" s="93"/>
      <c r="O414" s="93"/>
      <c r="Q414" s="93"/>
      <c r="S414" s="93"/>
      <c r="U414" s="93"/>
    </row>
    <row r="415" customFormat="false" ht="12.8" hidden="false" customHeight="false" outlineLevel="0" collapsed="false">
      <c r="K415" s="93"/>
      <c r="O415" s="93"/>
      <c r="Q415" s="93"/>
      <c r="S415" s="93"/>
      <c r="U415" s="93"/>
    </row>
    <row r="416" customFormat="false" ht="12.8" hidden="false" customHeight="false" outlineLevel="0" collapsed="false">
      <c r="K416" s="93"/>
      <c r="O416" s="93"/>
      <c r="Q416" s="93"/>
      <c r="S416" s="93"/>
      <c r="U416" s="93"/>
    </row>
    <row r="417" customFormat="false" ht="12.8" hidden="false" customHeight="false" outlineLevel="0" collapsed="false">
      <c r="K417" s="93"/>
      <c r="O417" s="93"/>
      <c r="Q417" s="93"/>
      <c r="S417" s="93"/>
      <c r="U417" s="93"/>
    </row>
    <row r="418" customFormat="false" ht="12.8" hidden="false" customHeight="false" outlineLevel="0" collapsed="false">
      <c r="K418" s="93"/>
      <c r="O418" s="93"/>
      <c r="Q418" s="93"/>
      <c r="S418" s="93"/>
      <c r="U418" s="93"/>
    </row>
    <row r="419" customFormat="false" ht="12.8" hidden="false" customHeight="false" outlineLevel="0" collapsed="false">
      <c r="K419" s="93"/>
      <c r="O419" s="93"/>
      <c r="Q419" s="93"/>
      <c r="S419" s="93"/>
      <c r="U419" s="93"/>
    </row>
    <row r="420" customFormat="false" ht="12.8" hidden="false" customHeight="false" outlineLevel="0" collapsed="false">
      <c r="K420" s="93"/>
      <c r="O420" s="93"/>
      <c r="Q420" s="93"/>
      <c r="S420" s="93"/>
      <c r="U420" s="93"/>
    </row>
    <row r="421" customFormat="false" ht="12.8" hidden="false" customHeight="false" outlineLevel="0" collapsed="false">
      <c r="K421" s="93"/>
      <c r="O421" s="93"/>
      <c r="Q421" s="93"/>
      <c r="S421" s="93"/>
      <c r="U421" s="93"/>
    </row>
    <row r="422" customFormat="false" ht="12.8" hidden="false" customHeight="false" outlineLevel="0" collapsed="false">
      <c r="K422" s="93"/>
      <c r="O422" s="93"/>
      <c r="Q422" s="93"/>
      <c r="S422" s="93"/>
      <c r="U422" s="93"/>
    </row>
    <row r="423" customFormat="false" ht="12.8" hidden="false" customHeight="false" outlineLevel="0" collapsed="false">
      <c r="K423" s="93"/>
      <c r="O423" s="93"/>
      <c r="Q423" s="93"/>
      <c r="S423" s="93"/>
      <c r="U423" s="93"/>
    </row>
    <row r="424" customFormat="false" ht="12.8" hidden="false" customHeight="false" outlineLevel="0" collapsed="false">
      <c r="K424" s="93"/>
      <c r="O424" s="93"/>
      <c r="Q424" s="93"/>
      <c r="S424" s="93"/>
      <c r="U424" s="93"/>
    </row>
    <row r="425" customFormat="false" ht="12.8" hidden="false" customHeight="false" outlineLevel="0" collapsed="false">
      <c r="K425" s="93"/>
      <c r="O425" s="93"/>
      <c r="Q425" s="93"/>
      <c r="S425" s="93"/>
      <c r="U425" s="93"/>
    </row>
    <row r="426" customFormat="false" ht="12.8" hidden="false" customHeight="false" outlineLevel="0" collapsed="false">
      <c r="K426" s="93"/>
      <c r="O426" s="93"/>
      <c r="Q426" s="93"/>
      <c r="S426" s="93"/>
      <c r="U426" s="93"/>
    </row>
    <row r="427" customFormat="false" ht="12.8" hidden="false" customHeight="false" outlineLevel="0" collapsed="false">
      <c r="K427" s="93"/>
      <c r="O427" s="93"/>
      <c r="Q427" s="93"/>
      <c r="S427" s="93"/>
      <c r="U427" s="93"/>
    </row>
    <row r="428" customFormat="false" ht="12.8" hidden="false" customHeight="false" outlineLevel="0" collapsed="false">
      <c r="K428" s="93"/>
      <c r="O428" s="93"/>
      <c r="Q428" s="93"/>
      <c r="S428" s="93"/>
      <c r="U428" s="93"/>
    </row>
    <row r="429" customFormat="false" ht="12.8" hidden="false" customHeight="false" outlineLevel="0" collapsed="false">
      <c r="K429" s="93"/>
      <c r="O429" s="93"/>
      <c r="Q429" s="93"/>
      <c r="S429" s="93"/>
      <c r="U429" s="93"/>
    </row>
    <row r="430" customFormat="false" ht="12.8" hidden="false" customHeight="false" outlineLevel="0" collapsed="false">
      <c r="K430" s="93"/>
      <c r="O430" s="93"/>
      <c r="Q430" s="93"/>
      <c r="S430" s="93"/>
      <c r="U430" s="93"/>
    </row>
    <row r="431" customFormat="false" ht="12.8" hidden="false" customHeight="false" outlineLevel="0" collapsed="false">
      <c r="K431" s="93"/>
      <c r="O431" s="93"/>
      <c r="Q431" s="93"/>
      <c r="S431" s="93"/>
      <c r="U431" s="93"/>
    </row>
    <row r="432" customFormat="false" ht="12.8" hidden="false" customHeight="false" outlineLevel="0" collapsed="false">
      <c r="K432" s="93"/>
      <c r="O432" s="93"/>
      <c r="Q432" s="93"/>
      <c r="S432" s="93"/>
      <c r="U432" s="93"/>
    </row>
    <row r="433" customFormat="false" ht="12.8" hidden="false" customHeight="false" outlineLevel="0" collapsed="false">
      <c r="K433" s="93"/>
      <c r="O433" s="93"/>
      <c r="Q433" s="93"/>
      <c r="S433" s="93"/>
      <c r="U433" s="93"/>
    </row>
    <row r="434" customFormat="false" ht="12.8" hidden="false" customHeight="false" outlineLevel="0" collapsed="false">
      <c r="K434" s="93"/>
      <c r="O434" s="93"/>
      <c r="Q434" s="93"/>
      <c r="S434" s="93"/>
      <c r="U434" s="93"/>
    </row>
    <row r="435" customFormat="false" ht="12.8" hidden="false" customHeight="false" outlineLevel="0" collapsed="false">
      <c r="K435" s="93"/>
      <c r="O435" s="93"/>
      <c r="Q435" s="93"/>
      <c r="S435" s="93"/>
      <c r="U435" s="93"/>
    </row>
    <row r="436" customFormat="false" ht="12.8" hidden="false" customHeight="false" outlineLevel="0" collapsed="false">
      <c r="K436" s="93"/>
      <c r="O436" s="93"/>
      <c r="Q436" s="93"/>
      <c r="S436" s="93"/>
      <c r="U436" s="93"/>
    </row>
    <row r="437" customFormat="false" ht="12.8" hidden="false" customHeight="false" outlineLevel="0" collapsed="false">
      <c r="K437" s="93"/>
      <c r="O437" s="93"/>
      <c r="Q437" s="93"/>
      <c r="S437" s="93"/>
      <c r="U437" s="93"/>
    </row>
    <row r="438" customFormat="false" ht="12.8" hidden="false" customHeight="false" outlineLevel="0" collapsed="false">
      <c r="K438" s="93"/>
      <c r="O438" s="93"/>
      <c r="Q438" s="93"/>
      <c r="S438" s="93"/>
      <c r="U438" s="93"/>
    </row>
    <row r="439" customFormat="false" ht="12.8" hidden="false" customHeight="false" outlineLevel="0" collapsed="false">
      <c r="K439" s="93"/>
      <c r="O439" s="93"/>
      <c r="Q439" s="93"/>
      <c r="S439" s="93"/>
      <c r="U439" s="93"/>
    </row>
    <row r="440" customFormat="false" ht="12.8" hidden="false" customHeight="false" outlineLevel="0" collapsed="false">
      <c r="K440" s="93"/>
      <c r="O440" s="93"/>
      <c r="Q440" s="93"/>
      <c r="S440" s="93"/>
      <c r="U440" s="93"/>
    </row>
    <row r="441" customFormat="false" ht="12.8" hidden="false" customHeight="false" outlineLevel="0" collapsed="false">
      <c r="K441" s="93"/>
      <c r="O441" s="93"/>
      <c r="Q441" s="93"/>
      <c r="S441" s="93"/>
      <c r="U441" s="93"/>
    </row>
    <row r="442" customFormat="false" ht="12.8" hidden="false" customHeight="false" outlineLevel="0" collapsed="false">
      <c r="K442" s="93"/>
      <c r="O442" s="93"/>
      <c r="Q442" s="93"/>
      <c r="S442" s="93"/>
      <c r="U442" s="93"/>
    </row>
    <row r="443" customFormat="false" ht="12.8" hidden="false" customHeight="false" outlineLevel="0" collapsed="false">
      <c r="K443" s="93"/>
      <c r="O443" s="93"/>
      <c r="Q443" s="93"/>
      <c r="S443" s="93"/>
      <c r="U443" s="93"/>
    </row>
    <row r="444" customFormat="false" ht="12.8" hidden="false" customHeight="false" outlineLevel="0" collapsed="false">
      <c r="K444" s="93"/>
      <c r="O444" s="93"/>
      <c r="Q444" s="93"/>
      <c r="S444" s="93"/>
      <c r="U444" s="93"/>
    </row>
    <row r="445" customFormat="false" ht="12.8" hidden="false" customHeight="false" outlineLevel="0" collapsed="false">
      <c r="K445" s="93"/>
      <c r="O445" s="93"/>
      <c r="Q445" s="93"/>
      <c r="S445" s="93"/>
      <c r="U445" s="93"/>
    </row>
    <row r="446" customFormat="false" ht="12.8" hidden="false" customHeight="false" outlineLevel="0" collapsed="false">
      <c r="K446" s="93"/>
      <c r="O446" s="93"/>
      <c r="Q446" s="93"/>
      <c r="S446" s="93"/>
      <c r="U446" s="93"/>
    </row>
    <row r="447" customFormat="false" ht="12.8" hidden="false" customHeight="false" outlineLevel="0" collapsed="false">
      <c r="K447" s="93"/>
      <c r="O447" s="93"/>
      <c r="Q447" s="93"/>
      <c r="S447" s="93"/>
      <c r="U447" s="93"/>
    </row>
    <row r="448" customFormat="false" ht="12.8" hidden="false" customHeight="false" outlineLevel="0" collapsed="false">
      <c r="K448" s="93"/>
      <c r="O448" s="93"/>
      <c r="Q448" s="93"/>
      <c r="S448" s="93"/>
      <c r="U448" s="93"/>
    </row>
    <row r="449" customFormat="false" ht="12.8" hidden="false" customHeight="false" outlineLevel="0" collapsed="false">
      <c r="K449" s="93"/>
      <c r="O449" s="93"/>
      <c r="Q449" s="93"/>
      <c r="S449" s="93"/>
      <c r="U449" s="93"/>
    </row>
    <row r="450" customFormat="false" ht="12.8" hidden="false" customHeight="false" outlineLevel="0" collapsed="false">
      <c r="K450" s="93"/>
      <c r="O450" s="93"/>
      <c r="Q450" s="93"/>
      <c r="S450" s="93"/>
      <c r="U450" s="93"/>
    </row>
    <row r="451" customFormat="false" ht="12.8" hidden="false" customHeight="false" outlineLevel="0" collapsed="false">
      <c r="K451" s="93"/>
      <c r="O451" s="93"/>
      <c r="Q451" s="93"/>
      <c r="S451" s="93"/>
      <c r="U451" s="93"/>
    </row>
    <row r="452" customFormat="false" ht="12.8" hidden="false" customHeight="false" outlineLevel="0" collapsed="false">
      <c r="K452" s="93"/>
      <c r="O452" s="93"/>
      <c r="Q452" s="93"/>
      <c r="S452" s="93"/>
      <c r="U452" s="93"/>
    </row>
    <row r="453" customFormat="false" ht="12.8" hidden="false" customHeight="false" outlineLevel="0" collapsed="false">
      <c r="K453" s="93"/>
      <c r="O453" s="93"/>
      <c r="Q453" s="93"/>
      <c r="S453" s="93"/>
      <c r="U453" s="93"/>
    </row>
    <row r="454" customFormat="false" ht="12.8" hidden="false" customHeight="false" outlineLevel="0" collapsed="false">
      <c r="K454" s="93"/>
      <c r="O454" s="93"/>
      <c r="Q454" s="93"/>
      <c r="S454" s="93"/>
      <c r="U454" s="93"/>
    </row>
    <row r="455" customFormat="false" ht="12.8" hidden="false" customHeight="false" outlineLevel="0" collapsed="false">
      <c r="K455" s="93"/>
      <c r="O455" s="93"/>
      <c r="Q455" s="93"/>
      <c r="S455" s="93"/>
      <c r="U455" s="93"/>
    </row>
    <row r="456" customFormat="false" ht="12.8" hidden="false" customHeight="false" outlineLevel="0" collapsed="false">
      <c r="K456" s="93"/>
      <c r="O456" s="93"/>
      <c r="Q456" s="93"/>
      <c r="S456" s="93"/>
      <c r="U456" s="93"/>
    </row>
    <row r="457" customFormat="false" ht="12.8" hidden="false" customHeight="false" outlineLevel="0" collapsed="false">
      <c r="K457" s="93"/>
      <c r="O457" s="93"/>
      <c r="Q457" s="93"/>
      <c r="S457" s="93"/>
      <c r="U457" s="93"/>
    </row>
    <row r="458" customFormat="false" ht="12.8" hidden="false" customHeight="false" outlineLevel="0" collapsed="false">
      <c r="K458" s="93"/>
      <c r="O458" s="93"/>
      <c r="Q458" s="93"/>
      <c r="S458" s="93"/>
      <c r="U458" s="93"/>
    </row>
    <row r="459" customFormat="false" ht="12.8" hidden="false" customHeight="false" outlineLevel="0" collapsed="false">
      <c r="K459" s="93"/>
      <c r="O459" s="93"/>
      <c r="Q459" s="93"/>
      <c r="S459" s="93"/>
      <c r="U459" s="93"/>
    </row>
    <row r="460" customFormat="false" ht="12.8" hidden="false" customHeight="false" outlineLevel="0" collapsed="false">
      <c r="K460" s="93"/>
      <c r="O460" s="93"/>
      <c r="Q460" s="93"/>
      <c r="S460" s="93"/>
      <c r="U460" s="93"/>
    </row>
    <row r="461" customFormat="false" ht="12.8" hidden="false" customHeight="false" outlineLevel="0" collapsed="false">
      <c r="K461" s="93"/>
      <c r="O461" s="93"/>
      <c r="Q461" s="93"/>
      <c r="S461" s="93"/>
      <c r="U461" s="93"/>
    </row>
    <row r="462" customFormat="false" ht="12.8" hidden="false" customHeight="false" outlineLevel="0" collapsed="false">
      <c r="K462" s="93"/>
      <c r="O462" s="93"/>
      <c r="Q462" s="93"/>
      <c r="S462" s="93"/>
      <c r="U462" s="93"/>
    </row>
    <row r="463" customFormat="false" ht="12.8" hidden="false" customHeight="false" outlineLevel="0" collapsed="false">
      <c r="K463" s="93"/>
      <c r="O463" s="93"/>
      <c r="Q463" s="93"/>
      <c r="S463" s="93"/>
      <c r="U463" s="93"/>
    </row>
    <row r="464" customFormat="false" ht="12.8" hidden="false" customHeight="false" outlineLevel="0" collapsed="false">
      <c r="K464" s="93"/>
      <c r="O464" s="93"/>
      <c r="Q464" s="93"/>
      <c r="S464" s="93"/>
      <c r="U464" s="93"/>
    </row>
    <row r="465" customFormat="false" ht="12.8" hidden="false" customHeight="false" outlineLevel="0" collapsed="false">
      <c r="K465" s="93"/>
      <c r="O465" s="93"/>
      <c r="Q465" s="93"/>
      <c r="S465" s="93"/>
      <c r="U465" s="93"/>
    </row>
    <row r="466" customFormat="false" ht="12.8" hidden="false" customHeight="false" outlineLevel="0" collapsed="false">
      <c r="K466" s="93"/>
      <c r="O466" s="93"/>
      <c r="Q466" s="93"/>
      <c r="S466" s="93"/>
      <c r="U466" s="93"/>
    </row>
    <row r="467" customFormat="false" ht="12.8" hidden="false" customHeight="false" outlineLevel="0" collapsed="false">
      <c r="K467" s="93"/>
      <c r="O467" s="93"/>
      <c r="Q467" s="93"/>
      <c r="S467" s="93"/>
      <c r="U467" s="93"/>
    </row>
    <row r="468" customFormat="false" ht="12.8" hidden="false" customHeight="false" outlineLevel="0" collapsed="false">
      <c r="K468" s="93"/>
      <c r="O468" s="93"/>
      <c r="Q468" s="93"/>
      <c r="S468" s="93"/>
      <c r="U468" s="93"/>
    </row>
    <row r="469" customFormat="false" ht="12.8" hidden="false" customHeight="false" outlineLevel="0" collapsed="false">
      <c r="K469" s="93"/>
      <c r="O469" s="93"/>
      <c r="Q469" s="93"/>
      <c r="S469" s="93"/>
      <c r="U469" s="93"/>
    </row>
    <row r="470" customFormat="false" ht="12.8" hidden="false" customHeight="false" outlineLevel="0" collapsed="false">
      <c r="K470" s="93"/>
      <c r="O470" s="93"/>
      <c r="Q470" s="93"/>
      <c r="S470" s="93"/>
      <c r="U470" s="93"/>
    </row>
    <row r="471" customFormat="false" ht="12.8" hidden="false" customHeight="false" outlineLevel="0" collapsed="false">
      <c r="K471" s="93"/>
      <c r="O471" s="93"/>
      <c r="Q471" s="93"/>
      <c r="S471" s="93"/>
      <c r="U471" s="93"/>
    </row>
    <row r="472" customFormat="false" ht="12.8" hidden="false" customHeight="false" outlineLevel="0" collapsed="false">
      <c r="K472" s="93"/>
      <c r="O472" s="93"/>
      <c r="Q472" s="93"/>
      <c r="S472" s="93"/>
      <c r="U472" s="93"/>
    </row>
    <row r="473" customFormat="false" ht="12.8" hidden="false" customHeight="false" outlineLevel="0" collapsed="false">
      <c r="K473" s="93"/>
      <c r="O473" s="93"/>
      <c r="Q473" s="93"/>
      <c r="S473" s="93"/>
      <c r="U473" s="93"/>
    </row>
    <row r="474" customFormat="false" ht="12.8" hidden="false" customHeight="false" outlineLevel="0" collapsed="false">
      <c r="K474" s="93"/>
      <c r="O474" s="93"/>
      <c r="Q474" s="93"/>
      <c r="S474" s="93"/>
      <c r="U474" s="93"/>
    </row>
    <row r="475" customFormat="false" ht="12.8" hidden="false" customHeight="false" outlineLevel="0" collapsed="false">
      <c r="K475" s="93"/>
      <c r="O475" s="93"/>
      <c r="Q475" s="93"/>
      <c r="S475" s="93"/>
      <c r="U475" s="93"/>
    </row>
    <row r="476" customFormat="false" ht="12.8" hidden="false" customHeight="false" outlineLevel="0" collapsed="false">
      <c r="K476" s="93"/>
      <c r="M476" s="93"/>
      <c r="O476" s="93"/>
      <c r="Q476" s="93"/>
      <c r="S476" s="93"/>
      <c r="U476" s="93"/>
    </row>
    <row r="477" customFormat="false" ht="12.8" hidden="false" customHeight="false" outlineLevel="0" collapsed="false">
      <c r="K477" s="93"/>
      <c r="O477" s="93"/>
      <c r="Q477" s="93"/>
      <c r="S477" s="93"/>
      <c r="U477" s="93"/>
    </row>
    <row r="478" customFormat="false" ht="12.8" hidden="false" customHeight="false" outlineLevel="0" collapsed="false">
      <c r="K478" s="93"/>
      <c r="O478" s="93"/>
      <c r="Q478" s="93"/>
      <c r="S478" s="93"/>
      <c r="U478" s="93"/>
    </row>
    <row r="479" customFormat="false" ht="12.8" hidden="false" customHeight="false" outlineLevel="0" collapsed="false">
      <c r="K479" s="93"/>
      <c r="O479" s="93"/>
      <c r="Q479" s="93"/>
      <c r="S479" s="93"/>
      <c r="U479" s="93"/>
    </row>
    <row r="480" customFormat="false" ht="12.8" hidden="false" customHeight="false" outlineLevel="0" collapsed="false">
      <c r="K480" s="93"/>
      <c r="O480" s="93"/>
      <c r="Q480" s="93"/>
      <c r="S480" s="93"/>
      <c r="U480" s="93"/>
    </row>
    <row r="481" customFormat="false" ht="12.8" hidden="false" customHeight="false" outlineLevel="0" collapsed="false">
      <c r="K481" s="93"/>
      <c r="O481" s="93"/>
      <c r="Q481" s="93"/>
      <c r="S481" s="93"/>
      <c r="U481" s="93"/>
    </row>
    <row r="482" customFormat="false" ht="12.8" hidden="false" customHeight="false" outlineLevel="0" collapsed="false">
      <c r="K482" s="93"/>
      <c r="O482" s="93"/>
      <c r="Q482" s="93"/>
      <c r="S482" s="93"/>
      <c r="U482" s="93"/>
    </row>
    <row r="483" customFormat="false" ht="12.8" hidden="false" customHeight="false" outlineLevel="0" collapsed="false">
      <c r="K483" s="93"/>
      <c r="O483" s="93"/>
      <c r="Q483" s="93"/>
      <c r="S483" s="93"/>
      <c r="U483" s="93"/>
    </row>
    <row r="484" customFormat="false" ht="12.8" hidden="false" customHeight="false" outlineLevel="0" collapsed="false">
      <c r="K484" s="93"/>
      <c r="O484" s="93"/>
      <c r="Q484" s="93"/>
      <c r="S484" s="93"/>
      <c r="U484" s="93"/>
    </row>
    <row r="485" customFormat="false" ht="12.8" hidden="false" customHeight="false" outlineLevel="0" collapsed="false">
      <c r="K485" s="93"/>
      <c r="O485" s="93"/>
      <c r="Q485" s="93"/>
      <c r="S485" s="93"/>
      <c r="U485" s="93"/>
    </row>
    <row r="486" customFormat="false" ht="12.8" hidden="false" customHeight="false" outlineLevel="0" collapsed="false">
      <c r="K486" s="93"/>
      <c r="O486" s="93"/>
      <c r="Q486" s="93"/>
      <c r="S486" s="93"/>
      <c r="U486" s="93"/>
    </row>
    <row r="487" customFormat="false" ht="12.8" hidden="false" customHeight="false" outlineLevel="0" collapsed="false">
      <c r="K487" s="93"/>
      <c r="O487" s="93"/>
      <c r="Q487" s="93"/>
      <c r="S487" s="93"/>
      <c r="U487" s="93"/>
    </row>
    <row r="488" customFormat="false" ht="12.8" hidden="false" customHeight="false" outlineLevel="0" collapsed="false">
      <c r="K488" s="93"/>
      <c r="O488" s="93"/>
      <c r="Q488" s="93"/>
      <c r="S488" s="93"/>
      <c r="U488" s="93"/>
    </row>
    <row r="489" customFormat="false" ht="12.8" hidden="false" customHeight="false" outlineLevel="0" collapsed="false">
      <c r="K489" s="93"/>
      <c r="O489" s="93"/>
      <c r="Q489" s="93"/>
      <c r="S489" s="93"/>
      <c r="U489" s="93"/>
    </row>
    <row r="490" customFormat="false" ht="12.8" hidden="false" customHeight="false" outlineLevel="0" collapsed="false">
      <c r="K490" s="93"/>
      <c r="O490" s="93"/>
      <c r="Q490" s="93"/>
      <c r="S490" s="93"/>
      <c r="U490" s="93"/>
    </row>
    <row r="491" customFormat="false" ht="12.8" hidden="false" customHeight="false" outlineLevel="0" collapsed="false">
      <c r="K491" s="93"/>
      <c r="O491" s="93"/>
      <c r="Q491" s="93"/>
      <c r="S491" s="93"/>
      <c r="U491" s="93"/>
    </row>
    <row r="492" customFormat="false" ht="12.8" hidden="false" customHeight="false" outlineLevel="0" collapsed="false">
      <c r="K492" s="93"/>
      <c r="O492" s="93"/>
      <c r="Q492" s="93"/>
      <c r="S492" s="93"/>
      <c r="U492" s="93"/>
    </row>
    <row r="493" customFormat="false" ht="12.8" hidden="false" customHeight="false" outlineLevel="0" collapsed="false">
      <c r="K493" s="93"/>
      <c r="O493" s="93"/>
      <c r="Q493" s="93"/>
      <c r="S493" s="93"/>
      <c r="U493" s="93"/>
    </row>
    <row r="494" customFormat="false" ht="12.8" hidden="false" customHeight="false" outlineLevel="0" collapsed="false">
      <c r="K494" s="93"/>
      <c r="O494" s="93"/>
      <c r="Q494" s="93"/>
      <c r="S494" s="93"/>
      <c r="U494" s="93"/>
    </row>
    <row r="495" customFormat="false" ht="12.8" hidden="false" customHeight="false" outlineLevel="0" collapsed="false">
      <c r="K495" s="93"/>
      <c r="O495" s="93"/>
      <c r="Q495" s="93"/>
      <c r="S495" s="93"/>
      <c r="U495" s="93"/>
    </row>
    <row r="496" customFormat="false" ht="12.8" hidden="false" customHeight="false" outlineLevel="0" collapsed="false">
      <c r="K496" s="93"/>
      <c r="O496" s="93"/>
      <c r="Q496" s="93"/>
      <c r="S496" s="93"/>
      <c r="U496" s="93"/>
    </row>
    <row r="497" customFormat="false" ht="12.8" hidden="false" customHeight="false" outlineLevel="0" collapsed="false">
      <c r="K497" s="93"/>
      <c r="O497" s="93"/>
      <c r="Q497" s="93"/>
      <c r="S497" s="93"/>
      <c r="U497" s="93"/>
    </row>
    <row r="498" customFormat="false" ht="12.8" hidden="false" customHeight="false" outlineLevel="0" collapsed="false">
      <c r="K498" s="93"/>
      <c r="O498" s="93"/>
      <c r="Q498" s="93"/>
      <c r="S498" s="93"/>
      <c r="U498" s="93"/>
    </row>
    <row r="499" customFormat="false" ht="12.8" hidden="false" customHeight="false" outlineLevel="0" collapsed="false">
      <c r="K499" s="93"/>
      <c r="O499" s="93"/>
      <c r="Q499" s="93"/>
      <c r="S499" s="93"/>
      <c r="U499" s="93"/>
    </row>
    <row r="500" customFormat="false" ht="12.8" hidden="false" customHeight="false" outlineLevel="0" collapsed="false">
      <c r="K500" s="93"/>
      <c r="O500" s="93"/>
      <c r="Q500" s="93"/>
      <c r="S500" s="93"/>
      <c r="U500" s="93"/>
    </row>
    <row r="501" customFormat="false" ht="12.8" hidden="false" customHeight="false" outlineLevel="0" collapsed="false">
      <c r="K501" s="93"/>
      <c r="O501" s="93"/>
      <c r="Q501" s="93"/>
      <c r="S501" s="93"/>
      <c r="U501" s="93"/>
    </row>
    <row r="502" customFormat="false" ht="12.8" hidden="false" customHeight="false" outlineLevel="0" collapsed="false">
      <c r="K502" s="93"/>
      <c r="O502" s="93"/>
      <c r="Q502" s="93"/>
      <c r="S502" s="93"/>
      <c r="U502" s="93"/>
    </row>
    <row r="503" customFormat="false" ht="12.8" hidden="false" customHeight="false" outlineLevel="0" collapsed="false">
      <c r="K503" s="93"/>
      <c r="O503" s="93"/>
      <c r="Q503" s="93"/>
      <c r="S503" s="93"/>
      <c r="U503" s="93"/>
    </row>
    <row r="504" customFormat="false" ht="12.8" hidden="false" customHeight="false" outlineLevel="0" collapsed="false">
      <c r="K504" s="93"/>
      <c r="O504" s="93"/>
      <c r="Q504" s="93"/>
      <c r="S504" s="93"/>
      <c r="U504" s="93"/>
    </row>
    <row r="505" customFormat="false" ht="12.8" hidden="false" customHeight="false" outlineLevel="0" collapsed="false">
      <c r="K505" s="93"/>
      <c r="O505" s="93"/>
      <c r="Q505" s="93"/>
      <c r="S505" s="93"/>
      <c r="U505" s="93"/>
    </row>
    <row r="506" customFormat="false" ht="12.8" hidden="false" customHeight="false" outlineLevel="0" collapsed="false">
      <c r="K506" s="93"/>
      <c r="O506" s="93"/>
      <c r="Q506" s="93"/>
      <c r="S506" s="93"/>
      <c r="U506" s="93"/>
    </row>
    <row r="507" customFormat="false" ht="12.8" hidden="false" customHeight="false" outlineLevel="0" collapsed="false">
      <c r="K507" s="93"/>
      <c r="O507" s="93"/>
      <c r="Q507" s="93"/>
      <c r="S507" s="93"/>
      <c r="U507" s="93"/>
    </row>
    <row r="508" customFormat="false" ht="12.8" hidden="false" customHeight="false" outlineLevel="0" collapsed="false">
      <c r="K508" s="93"/>
      <c r="O508" s="93"/>
      <c r="Q508" s="93"/>
      <c r="S508" s="93"/>
      <c r="U508" s="93"/>
    </row>
    <row r="509" customFormat="false" ht="12.8" hidden="false" customHeight="false" outlineLevel="0" collapsed="false">
      <c r="K509" s="93"/>
      <c r="O509" s="93"/>
      <c r="Q509" s="93"/>
      <c r="S509" s="93"/>
      <c r="U509" s="93"/>
    </row>
    <row r="510" customFormat="false" ht="12.8" hidden="false" customHeight="false" outlineLevel="0" collapsed="false">
      <c r="K510" s="93"/>
      <c r="O510" s="93"/>
      <c r="Q510" s="93"/>
      <c r="S510" s="93"/>
      <c r="U510" s="93"/>
    </row>
    <row r="511" customFormat="false" ht="12.8" hidden="false" customHeight="false" outlineLevel="0" collapsed="false">
      <c r="K511" s="93"/>
      <c r="O511" s="93"/>
      <c r="Q511" s="93"/>
      <c r="S511" s="93"/>
      <c r="U511" s="93"/>
    </row>
    <row r="512" customFormat="false" ht="12.8" hidden="false" customHeight="false" outlineLevel="0" collapsed="false">
      <c r="K512" s="93"/>
      <c r="O512" s="93"/>
      <c r="Q512" s="93"/>
      <c r="S512" s="93"/>
      <c r="U512" s="93"/>
    </row>
    <row r="513" customFormat="false" ht="12.8" hidden="false" customHeight="false" outlineLevel="0" collapsed="false">
      <c r="K513" s="93"/>
      <c r="O513" s="93"/>
      <c r="Q513" s="93"/>
      <c r="S513" s="93"/>
      <c r="U513" s="93"/>
    </row>
    <row r="514" customFormat="false" ht="12.8" hidden="false" customHeight="false" outlineLevel="0" collapsed="false">
      <c r="K514" s="93"/>
      <c r="O514" s="93"/>
      <c r="Q514" s="93"/>
      <c r="S514" s="93"/>
      <c r="U514" s="93"/>
    </row>
    <row r="515" customFormat="false" ht="12.8" hidden="false" customHeight="false" outlineLevel="0" collapsed="false">
      <c r="K515" s="93"/>
      <c r="O515" s="93"/>
      <c r="Q515" s="93"/>
      <c r="S515" s="93"/>
      <c r="U515" s="93"/>
    </row>
    <row r="516" customFormat="false" ht="12.8" hidden="false" customHeight="false" outlineLevel="0" collapsed="false">
      <c r="K516" s="93"/>
      <c r="O516" s="93"/>
      <c r="Q516" s="93"/>
      <c r="S516" s="93"/>
      <c r="U516" s="93"/>
    </row>
    <row r="517" customFormat="false" ht="12.8" hidden="false" customHeight="false" outlineLevel="0" collapsed="false">
      <c r="K517" s="93"/>
      <c r="O517" s="93"/>
      <c r="Q517" s="93"/>
      <c r="S517" s="93"/>
      <c r="U517" s="93"/>
    </row>
    <row r="518" customFormat="false" ht="12.8" hidden="false" customHeight="false" outlineLevel="0" collapsed="false">
      <c r="K518" s="93"/>
      <c r="O518" s="93"/>
      <c r="Q518" s="93"/>
      <c r="S518" s="93"/>
      <c r="U518" s="93"/>
    </row>
    <row r="519" customFormat="false" ht="12.8" hidden="false" customHeight="false" outlineLevel="0" collapsed="false">
      <c r="K519" s="93"/>
      <c r="O519" s="93"/>
      <c r="Q519" s="93"/>
      <c r="S519" s="93"/>
      <c r="U519" s="93"/>
    </row>
    <row r="520" customFormat="false" ht="12.8" hidden="false" customHeight="false" outlineLevel="0" collapsed="false">
      <c r="K520" s="93"/>
      <c r="O520" s="93"/>
      <c r="Q520" s="93"/>
      <c r="S520" s="93"/>
      <c r="U520" s="93"/>
    </row>
    <row r="521" customFormat="false" ht="12.8" hidden="false" customHeight="false" outlineLevel="0" collapsed="false">
      <c r="K521" s="93"/>
      <c r="O521" s="93"/>
      <c r="Q521" s="93"/>
      <c r="S521" s="93"/>
      <c r="U521" s="93"/>
    </row>
    <row r="522" customFormat="false" ht="12.8" hidden="false" customHeight="false" outlineLevel="0" collapsed="false">
      <c r="K522" s="93"/>
      <c r="O522" s="93"/>
      <c r="Q522" s="93"/>
      <c r="S522" s="93"/>
      <c r="U522" s="93"/>
    </row>
    <row r="523" customFormat="false" ht="12.8" hidden="false" customHeight="false" outlineLevel="0" collapsed="false">
      <c r="K523" s="93"/>
      <c r="O523" s="93"/>
      <c r="Q523" s="93"/>
      <c r="S523" s="93"/>
      <c r="U523" s="93"/>
    </row>
    <row r="524" customFormat="false" ht="12.8" hidden="false" customHeight="false" outlineLevel="0" collapsed="false">
      <c r="K524" s="93"/>
      <c r="O524" s="93"/>
      <c r="Q524" s="93"/>
      <c r="S524" s="93"/>
      <c r="U524" s="93"/>
    </row>
    <row r="525" customFormat="false" ht="12.8" hidden="false" customHeight="false" outlineLevel="0" collapsed="false">
      <c r="K525" s="93"/>
      <c r="O525" s="93"/>
      <c r="Q525" s="93"/>
      <c r="S525" s="93"/>
      <c r="U525" s="93"/>
    </row>
    <row r="526" customFormat="false" ht="12.8" hidden="false" customHeight="false" outlineLevel="0" collapsed="false">
      <c r="K526" s="93"/>
      <c r="O526" s="93"/>
      <c r="Q526" s="93"/>
      <c r="S526" s="93"/>
      <c r="U526" s="93"/>
    </row>
    <row r="527" customFormat="false" ht="12.8" hidden="false" customHeight="false" outlineLevel="0" collapsed="false">
      <c r="K527" s="93"/>
      <c r="O527" s="93"/>
      <c r="Q527" s="93"/>
      <c r="S527" s="93"/>
      <c r="U527" s="93"/>
    </row>
    <row r="528" customFormat="false" ht="12.8" hidden="false" customHeight="false" outlineLevel="0" collapsed="false">
      <c r="K528" s="93"/>
      <c r="O528" s="93"/>
      <c r="Q528" s="93"/>
      <c r="S528" s="93"/>
      <c r="U528" s="93"/>
    </row>
    <row r="529" customFormat="false" ht="12.8" hidden="false" customHeight="false" outlineLevel="0" collapsed="false">
      <c r="K529" s="93"/>
      <c r="O529" s="93"/>
      <c r="Q529" s="93"/>
      <c r="S529" s="93"/>
      <c r="U529" s="93"/>
    </row>
    <row r="530" customFormat="false" ht="12.8" hidden="false" customHeight="false" outlineLevel="0" collapsed="false">
      <c r="K530" s="93"/>
      <c r="O530" s="93"/>
      <c r="Q530" s="93"/>
      <c r="S530" s="93"/>
      <c r="U530" s="93"/>
    </row>
    <row r="531" customFormat="false" ht="12.8" hidden="false" customHeight="false" outlineLevel="0" collapsed="false">
      <c r="K531" s="93"/>
      <c r="O531" s="93"/>
      <c r="Q531" s="93"/>
      <c r="S531" s="93"/>
      <c r="U531" s="93"/>
    </row>
    <row r="532" customFormat="false" ht="12.8" hidden="false" customHeight="false" outlineLevel="0" collapsed="false">
      <c r="K532" s="93"/>
      <c r="O532" s="93"/>
      <c r="Q532" s="93"/>
      <c r="S532" s="93"/>
      <c r="U532" s="93"/>
    </row>
    <row r="533" customFormat="false" ht="12.8" hidden="false" customHeight="false" outlineLevel="0" collapsed="false">
      <c r="K533" s="93"/>
      <c r="O533" s="93"/>
      <c r="Q533" s="93"/>
      <c r="S533" s="93"/>
      <c r="U533" s="93"/>
    </row>
    <row r="534" customFormat="false" ht="12.8" hidden="false" customHeight="false" outlineLevel="0" collapsed="false">
      <c r="K534" s="93"/>
      <c r="O534" s="93"/>
      <c r="Q534" s="93"/>
      <c r="S534" s="93"/>
      <c r="U534" s="93"/>
    </row>
    <row r="535" customFormat="false" ht="12.8" hidden="false" customHeight="false" outlineLevel="0" collapsed="false">
      <c r="K535" s="93"/>
      <c r="O535" s="93"/>
      <c r="Q535" s="93"/>
      <c r="S535" s="93"/>
      <c r="U535" s="93"/>
    </row>
    <row r="536" customFormat="false" ht="12.8" hidden="false" customHeight="false" outlineLevel="0" collapsed="false">
      <c r="K536" s="93"/>
      <c r="O536" s="93"/>
      <c r="Q536" s="93"/>
      <c r="S536" s="93"/>
      <c r="U536" s="93"/>
    </row>
    <row r="537" customFormat="false" ht="12.8" hidden="false" customHeight="false" outlineLevel="0" collapsed="false">
      <c r="K537" s="93"/>
      <c r="O537" s="93"/>
      <c r="Q537" s="93"/>
      <c r="S537" s="93"/>
      <c r="U537" s="93"/>
    </row>
    <row r="538" customFormat="false" ht="12.8" hidden="false" customHeight="false" outlineLevel="0" collapsed="false">
      <c r="K538" s="93"/>
      <c r="O538" s="93"/>
      <c r="Q538" s="93"/>
      <c r="S538" s="93"/>
      <c r="U538" s="93"/>
    </row>
    <row r="539" customFormat="false" ht="12.8" hidden="false" customHeight="false" outlineLevel="0" collapsed="false">
      <c r="K539" s="93"/>
      <c r="O539" s="93"/>
      <c r="Q539" s="93"/>
      <c r="S539" s="93"/>
      <c r="U539" s="93"/>
    </row>
    <row r="540" customFormat="false" ht="12.8" hidden="false" customHeight="false" outlineLevel="0" collapsed="false">
      <c r="K540" s="93"/>
      <c r="O540" s="93"/>
      <c r="Q540" s="93"/>
      <c r="S540" s="93"/>
      <c r="U540" s="93"/>
    </row>
    <row r="541" customFormat="false" ht="12.8" hidden="false" customHeight="false" outlineLevel="0" collapsed="false">
      <c r="K541" s="93"/>
      <c r="O541" s="93"/>
      <c r="Q541" s="93"/>
      <c r="S541" s="93"/>
      <c r="U541" s="93"/>
    </row>
    <row r="542" customFormat="false" ht="12.8" hidden="false" customHeight="false" outlineLevel="0" collapsed="false">
      <c r="K542" s="93"/>
      <c r="O542" s="93"/>
      <c r="Q542" s="93"/>
      <c r="S542" s="93"/>
      <c r="U542" s="93"/>
    </row>
    <row r="543" customFormat="false" ht="12.8" hidden="false" customHeight="false" outlineLevel="0" collapsed="false">
      <c r="K543" s="93"/>
      <c r="O543" s="93"/>
      <c r="Q543" s="93"/>
      <c r="S543" s="93"/>
      <c r="U543" s="93"/>
    </row>
    <row r="544" customFormat="false" ht="12.8" hidden="false" customHeight="false" outlineLevel="0" collapsed="false">
      <c r="K544" s="93"/>
      <c r="O544" s="93"/>
      <c r="Q544" s="93"/>
      <c r="S544" s="93"/>
      <c r="U544" s="93"/>
    </row>
    <row r="545" customFormat="false" ht="12.8" hidden="false" customHeight="false" outlineLevel="0" collapsed="false">
      <c r="K545" s="93"/>
      <c r="O545" s="93"/>
      <c r="Q545" s="93"/>
      <c r="S545" s="93"/>
      <c r="U545" s="93"/>
    </row>
    <row r="546" customFormat="false" ht="12.8" hidden="false" customHeight="false" outlineLevel="0" collapsed="false">
      <c r="K546" s="93"/>
      <c r="O546" s="93"/>
      <c r="Q546" s="93"/>
      <c r="S546" s="93"/>
      <c r="U546" s="93"/>
    </row>
    <row r="547" customFormat="false" ht="12.8" hidden="false" customHeight="false" outlineLevel="0" collapsed="false">
      <c r="K547" s="93"/>
      <c r="O547" s="93"/>
      <c r="Q547" s="93"/>
      <c r="S547" s="93"/>
      <c r="U547" s="93"/>
    </row>
    <row r="548" customFormat="false" ht="12.8" hidden="false" customHeight="false" outlineLevel="0" collapsed="false">
      <c r="K548" s="93"/>
      <c r="O548" s="93"/>
      <c r="Q548" s="93"/>
      <c r="S548" s="93"/>
      <c r="U548" s="93"/>
    </row>
    <row r="549" customFormat="false" ht="12.8" hidden="false" customHeight="false" outlineLevel="0" collapsed="false">
      <c r="K549" s="93"/>
      <c r="O549" s="93"/>
      <c r="Q549" s="93"/>
      <c r="S549" s="93"/>
      <c r="U549" s="93"/>
    </row>
    <row r="550" customFormat="false" ht="12.8" hidden="false" customHeight="false" outlineLevel="0" collapsed="false">
      <c r="K550" s="93"/>
      <c r="O550" s="93"/>
      <c r="Q550" s="93"/>
      <c r="S550" s="93"/>
      <c r="U550" s="93"/>
    </row>
    <row r="551" customFormat="false" ht="12.8" hidden="false" customHeight="false" outlineLevel="0" collapsed="false">
      <c r="K551" s="93"/>
      <c r="O551" s="93"/>
      <c r="Q551" s="93"/>
      <c r="S551" s="93"/>
      <c r="U551" s="93"/>
    </row>
    <row r="552" customFormat="false" ht="12.8" hidden="false" customHeight="false" outlineLevel="0" collapsed="false">
      <c r="K552" s="93"/>
      <c r="O552" s="93"/>
      <c r="Q552" s="93"/>
      <c r="S552" s="93"/>
      <c r="U552" s="93"/>
    </row>
    <row r="553" customFormat="false" ht="12.8" hidden="false" customHeight="false" outlineLevel="0" collapsed="false">
      <c r="K553" s="93"/>
      <c r="O553" s="93"/>
      <c r="Q553" s="93"/>
      <c r="S553" s="93"/>
      <c r="U553" s="93"/>
    </row>
    <row r="554" customFormat="false" ht="12.8" hidden="false" customHeight="false" outlineLevel="0" collapsed="false">
      <c r="K554" s="93"/>
      <c r="O554" s="93"/>
      <c r="Q554" s="93"/>
      <c r="S554" s="93"/>
      <c r="U554" s="93"/>
    </row>
    <row r="555" customFormat="false" ht="12.8" hidden="false" customHeight="false" outlineLevel="0" collapsed="false">
      <c r="K555" s="93"/>
      <c r="O555" s="93"/>
      <c r="Q555" s="93"/>
      <c r="S555" s="93"/>
      <c r="U555" s="93"/>
    </row>
    <row r="556" customFormat="false" ht="12.8" hidden="false" customHeight="false" outlineLevel="0" collapsed="false">
      <c r="K556" s="93"/>
      <c r="O556" s="93"/>
      <c r="Q556" s="93"/>
      <c r="S556" s="93"/>
      <c r="U556" s="93"/>
    </row>
    <row r="557" customFormat="false" ht="12.8" hidden="false" customHeight="false" outlineLevel="0" collapsed="false">
      <c r="K557" s="93"/>
      <c r="O557" s="93"/>
      <c r="Q557" s="93"/>
      <c r="S557" s="93"/>
      <c r="U557" s="93"/>
    </row>
    <row r="558" customFormat="false" ht="12.8" hidden="false" customHeight="false" outlineLevel="0" collapsed="false">
      <c r="K558" s="93"/>
      <c r="O558" s="93"/>
      <c r="Q558" s="93"/>
      <c r="S558" s="93"/>
      <c r="U558" s="93"/>
    </row>
    <row r="559" customFormat="false" ht="12.8" hidden="false" customHeight="false" outlineLevel="0" collapsed="false">
      <c r="K559" s="93"/>
      <c r="O559" s="93"/>
      <c r="Q559" s="93"/>
      <c r="S559" s="93"/>
      <c r="U559" s="93"/>
    </row>
    <row r="560" customFormat="false" ht="12.8" hidden="false" customHeight="false" outlineLevel="0" collapsed="false">
      <c r="K560" s="93"/>
      <c r="O560" s="93"/>
      <c r="Q560" s="93"/>
      <c r="S560" s="93"/>
      <c r="U560" s="93"/>
    </row>
    <row r="561" customFormat="false" ht="12.8" hidden="false" customHeight="false" outlineLevel="0" collapsed="false">
      <c r="K561" s="93"/>
      <c r="O561" s="93"/>
      <c r="Q561" s="93"/>
      <c r="S561" s="93"/>
      <c r="U561" s="93"/>
    </row>
    <row r="562" customFormat="false" ht="12.8" hidden="false" customHeight="false" outlineLevel="0" collapsed="false">
      <c r="K562" s="93"/>
      <c r="O562" s="93"/>
      <c r="Q562" s="93"/>
      <c r="S562" s="93"/>
      <c r="U562" s="93"/>
    </row>
    <row r="563" customFormat="false" ht="12.8" hidden="false" customHeight="false" outlineLevel="0" collapsed="false">
      <c r="K563" s="93"/>
      <c r="O563" s="93"/>
      <c r="Q563" s="93"/>
      <c r="S563" s="93"/>
      <c r="U563" s="93"/>
    </row>
    <row r="564" customFormat="false" ht="12.8" hidden="false" customHeight="false" outlineLevel="0" collapsed="false">
      <c r="K564" s="93"/>
      <c r="O564" s="93"/>
      <c r="Q564" s="93"/>
      <c r="S564" s="93"/>
      <c r="U564" s="93"/>
    </row>
    <row r="565" customFormat="false" ht="12.8" hidden="false" customHeight="false" outlineLevel="0" collapsed="false">
      <c r="K565" s="93"/>
      <c r="O565" s="93"/>
      <c r="Q565" s="93"/>
      <c r="S565" s="93"/>
      <c r="U565" s="93"/>
    </row>
    <row r="566" customFormat="false" ht="12.8" hidden="false" customHeight="false" outlineLevel="0" collapsed="false">
      <c r="K566" s="93"/>
      <c r="O566" s="93"/>
      <c r="Q566" s="93"/>
      <c r="S566" s="93"/>
      <c r="U566" s="93"/>
    </row>
    <row r="567" customFormat="false" ht="12.8" hidden="false" customHeight="false" outlineLevel="0" collapsed="false">
      <c r="K567" s="93"/>
      <c r="O567" s="93"/>
      <c r="Q567" s="93"/>
      <c r="S567" s="93"/>
      <c r="U567" s="93"/>
    </row>
    <row r="568" customFormat="false" ht="12.8" hidden="false" customHeight="false" outlineLevel="0" collapsed="false">
      <c r="K568" s="93"/>
      <c r="O568" s="93"/>
      <c r="Q568" s="93"/>
      <c r="S568" s="93"/>
      <c r="U568" s="93"/>
    </row>
    <row r="569" customFormat="false" ht="12.8" hidden="false" customHeight="false" outlineLevel="0" collapsed="false">
      <c r="K569" s="93"/>
      <c r="O569" s="93"/>
      <c r="Q569" s="93"/>
      <c r="S569" s="93"/>
      <c r="U569" s="93"/>
    </row>
    <row r="570" customFormat="false" ht="12.8" hidden="false" customHeight="false" outlineLevel="0" collapsed="false">
      <c r="K570" s="93"/>
      <c r="O570" s="93"/>
      <c r="Q570" s="93"/>
      <c r="S570" s="93"/>
      <c r="U570" s="93"/>
    </row>
    <row r="571" customFormat="false" ht="12.8" hidden="false" customHeight="false" outlineLevel="0" collapsed="false">
      <c r="K571" s="93"/>
      <c r="O571" s="93"/>
      <c r="Q571" s="93"/>
      <c r="S571" s="93"/>
      <c r="U571" s="93"/>
    </row>
    <row r="572" customFormat="false" ht="12.8" hidden="false" customHeight="false" outlineLevel="0" collapsed="false">
      <c r="K572" s="93"/>
      <c r="O572" s="93"/>
      <c r="Q572" s="93"/>
      <c r="S572" s="93"/>
      <c r="U572" s="93"/>
    </row>
    <row r="573" customFormat="false" ht="12.8" hidden="false" customHeight="false" outlineLevel="0" collapsed="false">
      <c r="K573" s="93"/>
      <c r="O573" s="93"/>
      <c r="Q573" s="93"/>
      <c r="S573" s="93"/>
      <c r="U573" s="93"/>
    </row>
    <row r="574" customFormat="false" ht="12.8" hidden="false" customHeight="false" outlineLevel="0" collapsed="false">
      <c r="K574" s="93"/>
      <c r="O574" s="93"/>
      <c r="Q574" s="93"/>
      <c r="S574" s="93"/>
      <c r="U574" s="93"/>
    </row>
    <row r="575" customFormat="false" ht="12.8" hidden="false" customHeight="false" outlineLevel="0" collapsed="false">
      <c r="K575" s="93"/>
      <c r="O575" s="93"/>
      <c r="Q575" s="93"/>
      <c r="S575" s="93"/>
      <c r="U575" s="93"/>
    </row>
    <row r="576" customFormat="false" ht="12.8" hidden="false" customHeight="false" outlineLevel="0" collapsed="false">
      <c r="K576" s="93"/>
      <c r="O576" s="93"/>
      <c r="Q576" s="93"/>
      <c r="S576" s="93"/>
      <c r="U576" s="93"/>
    </row>
    <row r="577" customFormat="false" ht="12.8" hidden="false" customHeight="false" outlineLevel="0" collapsed="false">
      <c r="K577" s="93"/>
      <c r="O577" s="93"/>
      <c r="Q577" s="93"/>
      <c r="S577" s="93"/>
      <c r="U577" s="93"/>
    </row>
    <row r="578" customFormat="false" ht="12.8" hidden="false" customHeight="false" outlineLevel="0" collapsed="false">
      <c r="K578" s="93"/>
      <c r="O578" s="93"/>
      <c r="Q578" s="93"/>
      <c r="S578" s="93"/>
      <c r="U578" s="93"/>
    </row>
    <row r="579" customFormat="false" ht="12.8" hidden="false" customHeight="false" outlineLevel="0" collapsed="false">
      <c r="K579" s="93"/>
      <c r="O579" s="93"/>
      <c r="Q579" s="93"/>
      <c r="S579" s="93"/>
      <c r="U579" s="93"/>
    </row>
    <row r="580" customFormat="false" ht="12.8" hidden="false" customHeight="false" outlineLevel="0" collapsed="false">
      <c r="K580" s="93"/>
      <c r="O580" s="93"/>
      <c r="Q580" s="93"/>
      <c r="S580" s="93"/>
      <c r="U580" s="93"/>
    </row>
    <row r="581" customFormat="false" ht="12.8" hidden="false" customHeight="false" outlineLevel="0" collapsed="false">
      <c r="K581" s="93"/>
      <c r="O581" s="93"/>
      <c r="Q581" s="93"/>
      <c r="S581" s="93"/>
      <c r="U581" s="93"/>
    </row>
    <row r="582" customFormat="false" ht="12.8" hidden="false" customHeight="false" outlineLevel="0" collapsed="false">
      <c r="K582" s="93"/>
      <c r="O582" s="93"/>
      <c r="Q582" s="93"/>
      <c r="S582" s="93"/>
      <c r="U582" s="93"/>
    </row>
    <row r="583" customFormat="false" ht="12.8" hidden="false" customHeight="false" outlineLevel="0" collapsed="false">
      <c r="K583" s="93"/>
      <c r="O583" s="93"/>
      <c r="Q583" s="93"/>
      <c r="S583" s="93"/>
      <c r="U583" s="93"/>
    </row>
    <row r="584" customFormat="false" ht="12.8" hidden="false" customHeight="false" outlineLevel="0" collapsed="false">
      <c r="K584" s="93"/>
      <c r="O584" s="93"/>
      <c r="Q584" s="93"/>
      <c r="S584" s="93"/>
      <c r="U584" s="93"/>
    </row>
    <row r="585" customFormat="false" ht="12.8" hidden="false" customHeight="false" outlineLevel="0" collapsed="false">
      <c r="K585" s="93"/>
      <c r="O585" s="93"/>
      <c r="Q585" s="93"/>
      <c r="S585" s="93"/>
      <c r="U585" s="93"/>
    </row>
    <row r="586" customFormat="false" ht="12.8" hidden="false" customHeight="false" outlineLevel="0" collapsed="false">
      <c r="K586" s="93"/>
      <c r="O586" s="93"/>
      <c r="Q586" s="93"/>
      <c r="S586" s="93"/>
      <c r="U586" s="93"/>
    </row>
    <row r="587" customFormat="false" ht="12.8" hidden="false" customHeight="false" outlineLevel="0" collapsed="false">
      <c r="K587" s="93"/>
      <c r="O587" s="93"/>
      <c r="Q587" s="93"/>
      <c r="S587" s="93"/>
      <c r="U587" s="93"/>
    </row>
    <row r="588" customFormat="false" ht="12.8" hidden="false" customHeight="false" outlineLevel="0" collapsed="false">
      <c r="K588" s="93"/>
      <c r="O588" s="93"/>
      <c r="Q588" s="93"/>
      <c r="S588" s="93"/>
      <c r="U588" s="93"/>
    </row>
    <row r="589" customFormat="false" ht="12.8" hidden="false" customHeight="false" outlineLevel="0" collapsed="false">
      <c r="K589" s="93"/>
      <c r="O589" s="93"/>
      <c r="Q589" s="93"/>
      <c r="S589" s="93"/>
      <c r="U589" s="93"/>
    </row>
    <row r="590" customFormat="false" ht="12.8" hidden="false" customHeight="false" outlineLevel="0" collapsed="false">
      <c r="K590" s="93"/>
      <c r="O590" s="93"/>
      <c r="Q590" s="93"/>
      <c r="S590" s="93"/>
      <c r="U590" s="93"/>
    </row>
    <row r="591" customFormat="false" ht="12.8" hidden="false" customHeight="false" outlineLevel="0" collapsed="false">
      <c r="K591" s="93"/>
      <c r="O591" s="93"/>
      <c r="Q591" s="93"/>
      <c r="S591" s="93"/>
      <c r="U591" s="93"/>
    </row>
    <row r="592" customFormat="false" ht="12.8" hidden="false" customHeight="false" outlineLevel="0" collapsed="false">
      <c r="K592" s="93"/>
      <c r="O592" s="93"/>
      <c r="Q592" s="93"/>
      <c r="S592" s="93"/>
      <c r="U592" s="93"/>
    </row>
    <row r="593" customFormat="false" ht="12.8" hidden="false" customHeight="false" outlineLevel="0" collapsed="false">
      <c r="K593" s="93"/>
      <c r="O593" s="93"/>
      <c r="Q593" s="93"/>
      <c r="S593" s="93"/>
      <c r="U593" s="93"/>
    </row>
    <row r="594" customFormat="false" ht="12.8" hidden="false" customHeight="false" outlineLevel="0" collapsed="false">
      <c r="K594" s="93"/>
      <c r="O594" s="93"/>
      <c r="Q594" s="93"/>
      <c r="S594" s="93"/>
      <c r="U594" s="93"/>
    </row>
    <row r="595" customFormat="false" ht="12.8" hidden="false" customHeight="false" outlineLevel="0" collapsed="false">
      <c r="K595" s="93"/>
      <c r="O595" s="93"/>
      <c r="Q595" s="93"/>
      <c r="S595" s="93"/>
      <c r="U595" s="93"/>
    </row>
    <row r="596" customFormat="false" ht="12.8" hidden="false" customHeight="false" outlineLevel="0" collapsed="false">
      <c r="K596" s="93"/>
      <c r="O596" s="93"/>
      <c r="Q596" s="93"/>
      <c r="S596" s="93"/>
      <c r="U596" s="93"/>
    </row>
    <row r="597" customFormat="false" ht="12.8" hidden="false" customHeight="false" outlineLevel="0" collapsed="false">
      <c r="K597" s="93"/>
      <c r="O597" s="93"/>
      <c r="Q597" s="93"/>
      <c r="S597" s="93"/>
      <c r="U597" s="93"/>
    </row>
    <row r="598" customFormat="false" ht="12.8" hidden="false" customHeight="false" outlineLevel="0" collapsed="false">
      <c r="K598" s="93"/>
      <c r="O598" s="93"/>
      <c r="Q598" s="93"/>
      <c r="S598" s="93"/>
      <c r="U598" s="93"/>
    </row>
    <row r="599" customFormat="false" ht="12.8" hidden="false" customHeight="false" outlineLevel="0" collapsed="false">
      <c r="K599" s="93"/>
      <c r="O599" s="93"/>
      <c r="Q599" s="93"/>
      <c r="S599" s="93"/>
      <c r="U599" s="93"/>
    </row>
    <row r="600" customFormat="false" ht="12.8" hidden="false" customHeight="false" outlineLevel="0" collapsed="false">
      <c r="K600" s="93"/>
      <c r="O600" s="93"/>
      <c r="Q600" s="93"/>
      <c r="S600" s="93"/>
      <c r="U600" s="93"/>
    </row>
    <row r="601" customFormat="false" ht="12.8" hidden="false" customHeight="false" outlineLevel="0" collapsed="false">
      <c r="K601" s="93"/>
      <c r="O601" s="93"/>
      <c r="Q601" s="93"/>
      <c r="S601" s="93"/>
      <c r="U601" s="93"/>
    </row>
    <row r="602" customFormat="false" ht="12.8" hidden="false" customHeight="false" outlineLevel="0" collapsed="false">
      <c r="K602" s="93"/>
      <c r="O602" s="93"/>
      <c r="Q602" s="93"/>
      <c r="S602" s="93"/>
      <c r="U602" s="93"/>
    </row>
    <row r="603" customFormat="false" ht="12.8" hidden="false" customHeight="false" outlineLevel="0" collapsed="false">
      <c r="K603" s="93"/>
      <c r="O603" s="93"/>
      <c r="Q603" s="93"/>
      <c r="S603" s="93"/>
      <c r="U603" s="93"/>
    </row>
    <row r="604" customFormat="false" ht="12.8" hidden="false" customHeight="false" outlineLevel="0" collapsed="false">
      <c r="K604" s="93"/>
      <c r="O604" s="93"/>
      <c r="Q604" s="93"/>
      <c r="S604" s="93"/>
      <c r="U604" s="93"/>
    </row>
    <row r="605" customFormat="false" ht="12.8" hidden="false" customHeight="false" outlineLevel="0" collapsed="false">
      <c r="K605" s="93"/>
      <c r="O605" s="93"/>
      <c r="Q605" s="93"/>
      <c r="S605" s="93"/>
      <c r="U605" s="93"/>
    </row>
    <row r="606" customFormat="false" ht="12.8" hidden="false" customHeight="false" outlineLevel="0" collapsed="false">
      <c r="K606" s="93"/>
      <c r="O606" s="93"/>
      <c r="Q606" s="93"/>
      <c r="S606" s="93"/>
      <c r="U606" s="93"/>
    </row>
    <row r="607" customFormat="false" ht="12.8" hidden="false" customHeight="false" outlineLevel="0" collapsed="false">
      <c r="K607" s="93"/>
      <c r="O607" s="93"/>
      <c r="Q607" s="93"/>
      <c r="S607" s="93"/>
      <c r="U607" s="93"/>
    </row>
    <row r="608" customFormat="false" ht="12.8" hidden="false" customHeight="false" outlineLevel="0" collapsed="false">
      <c r="K608" s="93"/>
      <c r="O608" s="93"/>
      <c r="Q608" s="93"/>
      <c r="S608" s="93"/>
      <c r="U608" s="93"/>
    </row>
    <row r="609" customFormat="false" ht="12.8" hidden="false" customHeight="false" outlineLevel="0" collapsed="false">
      <c r="K609" s="93"/>
      <c r="O609" s="93"/>
      <c r="Q609" s="93"/>
      <c r="S609" s="93"/>
      <c r="U609" s="93"/>
    </row>
    <row r="610" customFormat="false" ht="12.8" hidden="false" customHeight="false" outlineLevel="0" collapsed="false">
      <c r="K610" s="93"/>
      <c r="O610" s="93"/>
      <c r="Q610" s="93"/>
      <c r="S610" s="93"/>
      <c r="U610" s="93"/>
    </row>
    <row r="611" customFormat="false" ht="12.8" hidden="false" customHeight="false" outlineLevel="0" collapsed="false">
      <c r="K611" s="93"/>
      <c r="O611" s="93"/>
      <c r="Q611" s="93"/>
      <c r="S611" s="93"/>
      <c r="U611" s="93"/>
    </row>
    <row r="612" customFormat="false" ht="12.8" hidden="false" customHeight="false" outlineLevel="0" collapsed="false">
      <c r="K612" s="93"/>
      <c r="O612" s="93"/>
      <c r="Q612" s="93"/>
      <c r="S612" s="93"/>
      <c r="U612" s="93"/>
    </row>
    <row r="613" customFormat="false" ht="12.8" hidden="false" customHeight="false" outlineLevel="0" collapsed="false">
      <c r="K613" s="93"/>
      <c r="O613" s="93"/>
      <c r="Q613" s="93"/>
      <c r="S613" s="93"/>
      <c r="U613" s="93"/>
    </row>
    <row r="614" customFormat="false" ht="12.8" hidden="false" customHeight="false" outlineLevel="0" collapsed="false">
      <c r="K614" s="93"/>
      <c r="O614" s="93"/>
      <c r="Q614" s="93"/>
      <c r="S614" s="93"/>
      <c r="U614" s="93"/>
    </row>
    <row r="615" customFormat="false" ht="12.8" hidden="false" customHeight="false" outlineLevel="0" collapsed="false">
      <c r="K615" s="93"/>
      <c r="O615" s="93"/>
      <c r="Q615" s="93"/>
      <c r="S615" s="93"/>
      <c r="U615" s="93"/>
    </row>
    <row r="616" customFormat="false" ht="12.8" hidden="false" customHeight="false" outlineLevel="0" collapsed="false">
      <c r="K616" s="93"/>
      <c r="O616" s="93"/>
      <c r="Q616" s="93"/>
      <c r="S616" s="93"/>
      <c r="U616" s="93"/>
    </row>
    <row r="617" customFormat="false" ht="12.8" hidden="false" customHeight="false" outlineLevel="0" collapsed="false">
      <c r="K617" s="93"/>
      <c r="O617" s="93"/>
      <c r="Q617" s="93"/>
      <c r="S617" s="93"/>
      <c r="U617" s="93"/>
    </row>
    <row r="618" customFormat="false" ht="12.8" hidden="false" customHeight="false" outlineLevel="0" collapsed="false">
      <c r="K618" s="93"/>
      <c r="O618" s="93"/>
      <c r="Q618" s="93"/>
      <c r="S618" s="93"/>
      <c r="U618" s="93"/>
    </row>
    <row r="619" customFormat="false" ht="12.8" hidden="false" customHeight="false" outlineLevel="0" collapsed="false">
      <c r="K619" s="93"/>
      <c r="O619" s="93"/>
      <c r="Q619" s="93"/>
      <c r="S619" s="93"/>
      <c r="U619" s="93"/>
    </row>
    <row r="620" customFormat="false" ht="12.8" hidden="false" customHeight="false" outlineLevel="0" collapsed="false">
      <c r="K620" s="93"/>
      <c r="O620" s="93"/>
      <c r="Q620" s="93"/>
      <c r="S620" s="93"/>
      <c r="U620" s="93"/>
    </row>
    <row r="621" customFormat="false" ht="12.8" hidden="false" customHeight="false" outlineLevel="0" collapsed="false">
      <c r="K621" s="93"/>
      <c r="O621" s="93"/>
      <c r="Q621" s="93"/>
      <c r="S621" s="93"/>
      <c r="U621" s="93"/>
    </row>
    <row r="622" customFormat="false" ht="12.8" hidden="false" customHeight="false" outlineLevel="0" collapsed="false">
      <c r="K622" s="93"/>
      <c r="O622" s="93"/>
      <c r="Q622" s="93"/>
      <c r="S622" s="93"/>
      <c r="U622" s="93"/>
    </row>
    <row r="623" customFormat="false" ht="12.8" hidden="false" customHeight="false" outlineLevel="0" collapsed="false">
      <c r="K623" s="93"/>
      <c r="O623" s="93"/>
      <c r="Q623" s="93"/>
      <c r="S623" s="93"/>
      <c r="U623" s="93"/>
    </row>
    <row r="624" customFormat="false" ht="12.8" hidden="false" customHeight="false" outlineLevel="0" collapsed="false">
      <c r="K624" s="93"/>
      <c r="O624" s="93"/>
      <c r="Q624" s="93"/>
      <c r="S624" s="93"/>
      <c r="U624" s="93"/>
    </row>
    <row r="625" customFormat="false" ht="12.8" hidden="false" customHeight="false" outlineLevel="0" collapsed="false">
      <c r="K625" s="93"/>
      <c r="O625" s="93"/>
      <c r="Q625" s="93"/>
      <c r="S625" s="93"/>
      <c r="U625" s="93"/>
    </row>
    <row r="626" customFormat="false" ht="12.8" hidden="false" customHeight="false" outlineLevel="0" collapsed="false">
      <c r="K626" s="93"/>
      <c r="O626" s="93"/>
      <c r="Q626" s="93"/>
      <c r="S626" s="93"/>
      <c r="U626" s="93"/>
    </row>
    <row r="627" customFormat="false" ht="12.8" hidden="false" customHeight="false" outlineLevel="0" collapsed="false">
      <c r="K627" s="93"/>
      <c r="O627" s="93"/>
      <c r="Q627" s="93"/>
      <c r="S627" s="93"/>
      <c r="U627" s="93"/>
    </row>
    <row r="628" customFormat="false" ht="12.8" hidden="false" customHeight="false" outlineLevel="0" collapsed="false">
      <c r="K628" s="93"/>
      <c r="O628" s="93"/>
      <c r="Q628" s="93"/>
      <c r="S628" s="93"/>
      <c r="U628" s="93"/>
    </row>
    <row r="629" customFormat="false" ht="12.8" hidden="false" customHeight="false" outlineLevel="0" collapsed="false">
      <c r="K629" s="93"/>
      <c r="O629" s="93"/>
      <c r="Q629" s="93"/>
      <c r="S629" s="93"/>
      <c r="U629" s="93"/>
    </row>
    <row r="630" customFormat="false" ht="12.8" hidden="false" customHeight="false" outlineLevel="0" collapsed="false">
      <c r="K630" s="93"/>
      <c r="O630" s="93"/>
      <c r="Q630" s="93"/>
      <c r="S630" s="93"/>
      <c r="U630" s="93"/>
    </row>
    <row r="631" customFormat="false" ht="12.8" hidden="false" customHeight="false" outlineLevel="0" collapsed="false">
      <c r="K631" s="93"/>
      <c r="O631" s="93"/>
      <c r="Q631" s="93"/>
      <c r="S631" s="93"/>
      <c r="U631" s="93"/>
    </row>
    <row r="632" customFormat="false" ht="12.8" hidden="false" customHeight="false" outlineLevel="0" collapsed="false">
      <c r="K632" s="93"/>
      <c r="O632" s="93"/>
      <c r="Q632" s="93"/>
      <c r="S632" s="93"/>
      <c r="U632" s="93"/>
    </row>
    <row r="633" customFormat="false" ht="12.8" hidden="false" customHeight="false" outlineLevel="0" collapsed="false">
      <c r="K633" s="93"/>
      <c r="O633" s="93"/>
      <c r="Q633" s="93"/>
      <c r="S633" s="93"/>
      <c r="U633" s="93"/>
    </row>
    <row r="634" customFormat="false" ht="12.8" hidden="false" customHeight="false" outlineLevel="0" collapsed="false">
      <c r="K634" s="93"/>
      <c r="O634" s="93"/>
      <c r="Q634" s="93"/>
      <c r="S634" s="93"/>
      <c r="U634" s="93"/>
    </row>
    <row r="635" customFormat="false" ht="12.8" hidden="false" customHeight="false" outlineLevel="0" collapsed="false">
      <c r="K635" s="93"/>
      <c r="O635" s="93"/>
      <c r="Q635" s="93"/>
      <c r="S635" s="93"/>
      <c r="U635" s="93"/>
    </row>
    <row r="636" customFormat="false" ht="12.8" hidden="false" customHeight="false" outlineLevel="0" collapsed="false">
      <c r="K636" s="93"/>
      <c r="O636" s="93"/>
      <c r="Q636" s="93"/>
      <c r="S636" s="93"/>
      <c r="U636" s="93"/>
    </row>
    <row r="637" customFormat="false" ht="12.8" hidden="false" customHeight="false" outlineLevel="0" collapsed="false">
      <c r="K637" s="93"/>
      <c r="O637" s="93"/>
      <c r="Q637" s="93"/>
      <c r="S637" s="93"/>
      <c r="U637" s="93"/>
    </row>
    <row r="638" customFormat="false" ht="12.8" hidden="false" customHeight="false" outlineLevel="0" collapsed="false">
      <c r="K638" s="93"/>
      <c r="O638" s="93"/>
      <c r="Q638" s="93"/>
      <c r="S638" s="93"/>
      <c r="U638" s="93"/>
    </row>
    <row r="639" customFormat="false" ht="12.8" hidden="false" customHeight="false" outlineLevel="0" collapsed="false">
      <c r="K639" s="93"/>
      <c r="O639" s="93"/>
      <c r="Q639" s="93"/>
      <c r="S639" s="93"/>
      <c r="U639" s="93"/>
    </row>
    <row r="640" customFormat="false" ht="12.8" hidden="false" customHeight="false" outlineLevel="0" collapsed="false">
      <c r="K640" s="93"/>
      <c r="O640" s="93"/>
      <c r="Q640" s="93"/>
      <c r="S640" s="93"/>
      <c r="U640" s="93"/>
    </row>
    <row r="641" customFormat="false" ht="12.8" hidden="false" customHeight="false" outlineLevel="0" collapsed="false">
      <c r="K641" s="93"/>
      <c r="O641" s="93"/>
      <c r="Q641" s="93"/>
      <c r="S641" s="93"/>
      <c r="U641" s="93"/>
    </row>
    <row r="642" customFormat="false" ht="12.8" hidden="false" customHeight="false" outlineLevel="0" collapsed="false">
      <c r="K642" s="93"/>
      <c r="O642" s="93"/>
      <c r="Q642" s="93"/>
      <c r="S642" s="93"/>
      <c r="U642" s="93"/>
    </row>
    <row r="643" customFormat="false" ht="12.8" hidden="false" customHeight="false" outlineLevel="0" collapsed="false">
      <c r="K643" s="93"/>
      <c r="O643" s="93"/>
      <c r="Q643" s="93"/>
      <c r="S643" s="93"/>
      <c r="U643" s="93"/>
    </row>
    <row r="644" customFormat="false" ht="12.8" hidden="false" customHeight="false" outlineLevel="0" collapsed="false">
      <c r="K644" s="93"/>
      <c r="O644" s="93"/>
      <c r="Q644" s="93"/>
      <c r="S644" s="93"/>
      <c r="U644" s="93"/>
    </row>
    <row r="645" customFormat="false" ht="12.8" hidden="false" customHeight="false" outlineLevel="0" collapsed="false">
      <c r="K645" s="93"/>
      <c r="O645" s="93"/>
      <c r="Q645" s="93"/>
      <c r="S645" s="93"/>
      <c r="U645" s="93"/>
    </row>
    <row r="646" customFormat="false" ht="12.8" hidden="false" customHeight="false" outlineLevel="0" collapsed="false">
      <c r="K646" s="93"/>
      <c r="O646" s="93"/>
      <c r="Q646" s="93"/>
      <c r="S646" s="93"/>
      <c r="U646" s="93"/>
    </row>
    <row r="647" customFormat="false" ht="12.8" hidden="false" customHeight="false" outlineLevel="0" collapsed="false">
      <c r="K647" s="93"/>
      <c r="O647" s="93"/>
      <c r="Q647" s="93"/>
      <c r="S647" s="93"/>
      <c r="U647" s="93"/>
    </row>
    <row r="648" customFormat="false" ht="12.8" hidden="false" customHeight="false" outlineLevel="0" collapsed="false">
      <c r="K648" s="93"/>
      <c r="O648" s="93"/>
      <c r="Q648" s="93"/>
      <c r="S648" s="93"/>
      <c r="U648" s="93"/>
    </row>
    <row r="649" customFormat="false" ht="12.8" hidden="false" customHeight="false" outlineLevel="0" collapsed="false">
      <c r="K649" s="93"/>
      <c r="O649" s="93"/>
      <c r="Q649" s="93"/>
      <c r="S649" s="93"/>
      <c r="U649" s="93"/>
    </row>
    <row r="650" customFormat="false" ht="12.8" hidden="false" customHeight="false" outlineLevel="0" collapsed="false">
      <c r="K650" s="93"/>
      <c r="O650" s="93"/>
      <c r="Q650" s="93"/>
      <c r="S650" s="93"/>
      <c r="U650" s="93"/>
    </row>
    <row r="651" customFormat="false" ht="12.8" hidden="false" customHeight="false" outlineLevel="0" collapsed="false">
      <c r="K651" s="93"/>
      <c r="O651" s="93"/>
      <c r="Q651" s="93"/>
      <c r="S651" s="93"/>
      <c r="U651" s="93"/>
    </row>
    <row r="652" customFormat="false" ht="12.8" hidden="false" customHeight="false" outlineLevel="0" collapsed="false">
      <c r="K652" s="93"/>
      <c r="O652" s="93"/>
      <c r="Q652" s="93"/>
      <c r="S652" s="93"/>
      <c r="U652" s="93"/>
    </row>
    <row r="653" customFormat="false" ht="12.8" hidden="false" customHeight="false" outlineLevel="0" collapsed="false">
      <c r="K653" s="93"/>
      <c r="O653" s="93"/>
      <c r="Q653" s="93"/>
      <c r="S653" s="93"/>
      <c r="U653" s="93"/>
    </row>
    <row r="654" customFormat="false" ht="12.8" hidden="false" customHeight="false" outlineLevel="0" collapsed="false">
      <c r="K654" s="93"/>
      <c r="O654" s="93"/>
      <c r="Q654" s="93"/>
      <c r="S654" s="93"/>
      <c r="U654" s="93"/>
    </row>
    <row r="655" customFormat="false" ht="12.8" hidden="false" customHeight="false" outlineLevel="0" collapsed="false">
      <c r="K655" s="93"/>
      <c r="O655" s="93"/>
      <c r="Q655" s="93"/>
      <c r="S655" s="93"/>
      <c r="U655" s="93"/>
    </row>
    <row r="656" customFormat="false" ht="12.8" hidden="false" customHeight="false" outlineLevel="0" collapsed="false">
      <c r="K656" s="93"/>
      <c r="O656" s="93"/>
      <c r="Q656" s="93"/>
      <c r="S656" s="93"/>
      <c r="U656" s="93"/>
    </row>
    <row r="657" customFormat="false" ht="12.8" hidden="false" customHeight="false" outlineLevel="0" collapsed="false">
      <c r="K657" s="93"/>
      <c r="O657" s="93"/>
      <c r="Q657" s="93"/>
      <c r="S657" s="93"/>
      <c r="U657" s="93"/>
    </row>
    <row r="658" customFormat="false" ht="12.8" hidden="false" customHeight="false" outlineLevel="0" collapsed="false">
      <c r="K658" s="93"/>
      <c r="O658" s="93"/>
      <c r="Q658" s="93"/>
      <c r="S658" s="93"/>
      <c r="U658" s="93"/>
    </row>
    <row r="659" customFormat="false" ht="12.8" hidden="false" customHeight="false" outlineLevel="0" collapsed="false">
      <c r="K659" s="93"/>
      <c r="O659" s="93"/>
      <c r="Q659" s="93"/>
      <c r="S659" s="93"/>
      <c r="U659" s="93"/>
    </row>
    <row r="660" customFormat="false" ht="12.8" hidden="false" customHeight="false" outlineLevel="0" collapsed="false">
      <c r="K660" s="93"/>
      <c r="O660" s="93"/>
      <c r="Q660" s="93"/>
      <c r="S660" s="93"/>
      <c r="U660" s="93"/>
    </row>
    <row r="661" customFormat="false" ht="12.8" hidden="false" customHeight="false" outlineLevel="0" collapsed="false">
      <c r="K661" s="93"/>
      <c r="O661" s="93"/>
      <c r="Q661" s="93"/>
      <c r="S661" s="93"/>
      <c r="U661" s="93"/>
    </row>
    <row r="662" customFormat="false" ht="12.8" hidden="false" customHeight="false" outlineLevel="0" collapsed="false">
      <c r="K662" s="93"/>
      <c r="O662" s="93"/>
      <c r="Q662" s="93"/>
      <c r="S662" s="93"/>
      <c r="U662" s="93"/>
    </row>
    <row r="663" customFormat="false" ht="12.8" hidden="false" customHeight="false" outlineLevel="0" collapsed="false">
      <c r="K663" s="93"/>
      <c r="O663" s="93"/>
      <c r="Q663" s="93"/>
      <c r="S663" s="93"/>
      <c r="U663" s="93"/>
    </row>
    <row r="664" customFormat="false" ht="12.8" hidden="false" customHeight="false" outlineLevel="0" collapsed="false">
      <c r="K664" s="93"/>
      <c r="O664" s="93"/>
      <c r="Q664" s="93"/>
      <c r="S664" s="93"/>
      <c r="U664" s="93"/>
    </row>
    <row r="665" customFormat="false" ht="12.8" hidden="false" customHeight="false" outlineLevel="0" collapsed="false">
      <c r="K665" s="93"/>
      <c r="O665" s="93"/>
      <c r="Q665" s="93"/>
      <c r="S665" s="93"/>
      <c r="U665" s="93"/>
    </row>
    <row r="666" customFormat="false" ht="12.8" hidden="false" customHeight="false" outlineLevel="0" collapsed="false">
      <c r="K666" s="93"/>
      <c r="O666" s="93"/>
      <c r="Q666" s="93"/>
      <c r="S666" s="93"/>
      <c r="U666" s="93"/>
    </row>
    <row r="667" customFormat="false" ht="12.8" hidden="false" customHeight="false" outlineLevel="0" collapsed="false">
      <c r="K667" s="93"/>
      <c r="O667" s="93"/>
      <c r="Q667" s="93"/>
      <c r="S667" s="93"/>
      <c r="U667" s="93"/>
    </row>
    <row r="668" customFormat="false" ht="12.8" hidden="false" customHeight="false" outlineLevel="0" collapsed="false">
      <c r="K668" s="93"/>
      <c r="O668" s="93"/>
      <c r="Q668" s="93"/>
      <c r="S668" s="93"/>
      <c r="U668" s="93"/>
    </row>
    <row r="669" customFormat="false" ht="12.8" hidden="false" customHeight="false" outlineLevel="0" collapsed="false">
      <c r="K669" s="93"/>
      <c r="O669" s="93"/>
      <c r="Q669" s="93"/>
      <c r="S669" s="93"/>
      <c r="U669" s="93"/>
    </row>
    <row r="670" customFormat="false" ht="12.8" hidden="false" customHeight="false" outlineLevel="0" collapsed="false">
      <c r="K670" s="93"/>
      <c r="O670" s="93"/>
      <c r="Q670" s="93"/>
      <c r="S670" s="93"/>
      <c r="U670" s="93"/>
    </row>
    <row r="671" customFormat="false" ht="12.8" hidden="false" customHeight="false" outlineLevel="0" collapsed="false">
      <c r="K671" s="93"/>
      <c r="O671" s="93"/>
      <c r="Q671" s="93"/>
      <c r="S671" s="93"/>
      <c r="U671" s="93"/>
    </row>
    <row r="672" customFormat="false" ht="12.8" hidden="false" customHeight="false" outlineLevel="0" collapsed="false">
      <c r="K672" s="93"/>
      <c r="O672" s="93"/>
      <c r="Q672" s="93"/>
      <c r="S672" s="93"/>
      <c r="U672" s="93"/>
    </row>
    <row r="673" customFormat="false" ht="12.8" hidden="false" customHeight="false" outlineLevel="0" collapsed="false">
      <c r="K673" s="93"/>
      <c r="O673" s="93"/>
      <c r="Q673" s="93"/>
      <c r="S673" s="93"/>
      <c r="U673" s="93"/>
    </row>
    <row r="674" customFormat="false" ht="12.8" hidden="false" customHeight="false" outlineLevel="0" collapsed="false">
      <c r="K674" s="93"/>
      <c r="O674" s="93"/>
      <c r="Q674" s="93"/>
      <c r="S674" s="93"/>
      <c r="U674" s="93"/>
    </row>
    <row r="675" customFormat="false" ht="12.8" hidden="false" customHeight="false" outlineLevel="0" collapsed="false">
      <c r="K675" s="93"/>
      <c r="O675" s="93"/>
      <c r="Q675" s="93"/>
      <c r="S675" s="93"/>
      <c r="U675" s="93"/>
    </row>
    <row r="676" customFormat="false" ht="12.8" hidden="false" customHeight="false" outlineLevel="0" collapsed="false">
      <c r="K676" s="93"/>
      <c r="O676" s="93"/>
      <c r="Q676" s="93"/>
      <c r="S676" s="93"/>
      <c r="U676" s="93"/>
    </row>
    <row r="677" customFormat="false" ht="12.8" hidden="false" customHeight="false" outlineLevel="0" collapsed="false">
      <c r="K677" s="93"/>
      <c r="O677" s="93"/>
      <c r="Q677" s="93"/>
      <c r="S677" s="93"/>
      <c r="U677" s="93"/>
    </row>
    <row r="678" customFormat="false" ht="12.8" hidden="false" customHeight="false" outlineLevel="0" collapsed="false">
      <c r="K678" s="93"/>
      <c r="O678" s="93"/>
      <c r="Q678" s="93"/>
      <c r="S678" s="93"/>
      <c r="U678" s="93"/>
    </row>
    <row r="679" customFormat="false" ht="12.8" hidden="false" customHeight="false" outlineLevel="0" collapsed="false">
      <c r="K679" s="93"/>
      <c r="O679" s="93"/>
      <c r="Q679" s="93"/>
      <c r="S679" s="93"/>
      <c r="U679" s="93"/>
    </row>
    <row r="680" customFormat="false" ht="12.8" hidden="false" customHeight="false" outlineLevel="0" collapsed="false">
      <c r="K680" s="93"/>
      <c r="O680" s="93"/>
      <c r="Q680" s="93"/>
      <c r="S680" s="93"/>
      <c r="U680" s="93"/>
    </row>
    <row r="681" customFormat="false" ht="12.8" hidden="false" customHeight="false" outlineLevel="0" collapsed="false">
      <c r="K681" s="93"/>
      <c r="O681" s="93"/>
      <c r="Q681" s="93"/>
      <c r="S681" s="93"/>
      <c r="U681" s="93"/>
    </row>
    <row r="682" customFormat="false" ht="12.8" hidden="false" customHeight="false" outlineLevel="0" collapsed="false">
      <c r="K682" s="93"/>
      <c r="O682" s="93"/>
      <c r="Q682" s="93"/>
      <c r="S682" s="93"/>
      <c r="U682" s="93"/>
    </row>
    <row r="683" customFormat="false" ht="12.8" hidden="false" customHeight="false" outlineLevel="0" collapsed="false">
      <c r="K683" s="93"/>
      <c r="O683" s="93"/>
      <c r="Q683" s="93"/>
      <c r="S683" s="93"/>
      <c r="U683" s="93"/>
    </row>
    <row r="684" customFormat="false" ht="12.8" hidden="false" customHeight="false" outlineLevel="0" collapsed="false">
      <c r="K684" s="93"/>
      <c r="O684" s="93"/>
      <c r="Q684" s="93"/>
      <c r="S684" s="93"/>
      <c r="U684" s="93"/>
    </row>
    <row r="685" customFormat="false" ht="12.8" hidden="false" customHeight="false" outlineLevel="0" collapsed="false">
      <c r="K685" s="93"/>
      <c r="O685" s="93"/>
      <c r="Q685" s="93"/>
      <c r="S685" s="93"/>
      <c r="U685" s="93"/>
    </row>
    <row r="686" customFormat="false" ht="12.8" hidden="false" customHeight="false" outlineLevel="0" collapsed="false">
      <c r="K686" s="93"/>
      <c r="O686" s="93"/>
      <c r="Q686" s="93"/>
      <c r="S686" s="93"/>
      <c r="U686" s="93"/>
    </row>
    <row r="687" customFormat="false" ht="12.8" hidden="false" customHeight="false" outlineLevel="0" collapsed="false">
      <c r="K687" s="93"/>
      <c r="O687" s="93"/>
      <c r="Q687" s="93"/>
      <c r="S687" s="93"/>
      <c r="U687" s="93"/>
    </row>
    <row r="688" customFormat="false" ht="12.8" hidden="false" customHeight="false" outlineLevel="0" collapsed="false">
      <c r="K688" s="93"/>
      <c r="O688" s="93"/>
      <c r="Q688" s="93"/>
      <c r="S688" s="93"/>
      <c r="U688" s="93"/>
    </row>
    <row r="689" customFormat="false" ht="12.8" hidden="false" customHeight="false" outlineLevel="0" collapsed="false">
      <c r="K689" s="93"/>
      <c r="O689" s="93"/>
      <c r="Q689" s="93"/>
      <c r="S689" s="93"/>
      <c r="U689" s="93"/>
    </row>
    <row r="690" customFormat="false" ht="12.8" hidden="false" customHeight="false" outlineLevel="0" collapsed="false">
      <c r="K690" s="93"/>
      <c r="O690" s="93"/>
      <c r="Q690" s="93"/>
      <c r="S690" s="93"/>
      <c r="U690" s="93"/>
    </row>
    <row r="691" customFormat="false" ht="12.8" hidden="false" customHeight="false" outlineLevel="0" collapsed="false">
      <c r="K691" s="93"/>
      <c r="O691" s="93"/>
      <c r="Q691" s="93"/>
      <c r="S691" s="93"/>
      <c r="U691" s="93"/>
    </row>
    <row r="692" customFormat="false" ht="12.8" hidden="false" customHeight="false" outlineLevel="0" collapsed="false">
      <c r="K692" s="93"/>
      <c r="O692" s="93"/>
      <c r="Q692" s="93"/>
      <c r="S692" s="93"/>
      <c r="U692" s="93"/>
    </row>
    <row r="693" customFormat="false" ht="12.8" hidden="false" customHeight="false" outlineLevel="0" collapsed="false">
      <c r="K693" s="93"/>
      <c r="O693" s="93"/>
      <c r="Q693" s="93"/>
      <c r="S693" s="93"/>
      <c r="U693" s="93"/>
    </row>
    <row r="694" customFormat="false" ht="12.8" hidden="false" customHeight="false" outlineLevel="0" collapsed="false">
      <c r="K694" s="93"/>
      <c r="O694" s="93"/>
      <c r="Q694" s="93"/>
      <c r="S694" s="93"/>
      <c r="U694" s="93"/>
    </row>
    <row r="695" customFormat="false" ht="12.8" hidden="false" customHeight="false" outlineLevel="0" collapsed="false">
      <c r="K695" s="93"/>
      <c r="O695" s="93"/>
      <c r="Q695" s="93"/>
      <c r="S695" s="93"/>
      <c r="U695" s="93"/>
    </row>
    <row r="696" customFormat="false" ht="12.8" hidden="false" customHeight="false" outlineLevel="0" collapsed="false">
      <c r="K696" s="93"/>
      <c r="O696" s="93"/>
      <c r="Q696" s="93"/>
      <c r="S696" s="93"/>
      <c r="U696" s="93"/>
    </row>
    <row r="697" customFormat="false" ht="12.8" hidden="false" customHeight="false" outlineLevel="0" collapsed="false">
      <c r="K697" s="93"/>
      <c r="O697" s="93"/>
      <c r="Q697" s="93"/>
      <c r="S697" s="93"/>
      <c r="U697" s="93"/>
    </row>
    <row r="698" customFormat="false" ht="12.8" hidden="false" customHeight="false" outlineLevel="0" collapsed="false">
      <c r="K698" s="93"/>
      <c r="O698" s="93"/>
      <c r="Q698" s="93"/>
      <c r="S698" s="93"/>
      <c r="U698" s="93"/>
    </row>
    <row r="699" customFormat="false" ht="12.8" hidden="false" customHeight="false" outlineLevel="0" collapsed="false">
      <c r="K699" s="93"/>
      <c r="O699" s="93"/>
      <c r="Q699" s="93"/>
      <c r="S699" s="93"/>
      <c r="U699" s="93"/>
    </row>
    <row r="700" customFormat="false" ht="12.8" hidden="false" customHeight="false" outlineLevel="0" collapsed="false">
      <c r="K700" s="93"/>
      <c r="O700" s="93"/>
      <c r="Q700" s="93"/>
      <c r="S700" s="93"/>
      <c r="U700" s="93"/>
    </row>
    <row r="701" customFormat="false" ht="12.8" hidden="false" customHeight="false" outlineLevel="0" collapsed="false">
      <c r="K701" s="93"/>
      <c r="O701" s="93"/>
      <c r="Q701" s="93"/>
      <c r="S701" s="93"/>
      <c r="U701" s="93"/>
    </row>
    <row r="702" customFormat="false" ht="12.8" hidden="false" customHeight="false" outlineLevel="0" collapsed="false">
      <c r="K702" s="93"/>
      <c r="O702" s="93"/>
      <c r="Q702" s="93"/>
      <c r="S702" s="93"/>
      <c r="U702" s="93"/>
    </row>
    <row r="703" customFormat="false" ht="12.8" hidden="false" customHeight="false" outlineLevel="0" collapsed="false">
      <c r="K703" s="93"/>
      <c r="O703" s="93"/>
      <c r="Q703" s="93"/>
      <c r="S703" s="93"/>
      <c r="U703" s="93"/>
    </row>
    <row r="704" customFormat="false" ht="12.8" hidden="false" customHeight="false" outlineLevel="0" collapsed="false">
      <c r="K704" s="93"/>
      <c r="O704" s="93"/>
      <c r="Q704" s="93"/>
      <c r="S704" s="93"/>
      <c r="U704" s="93"/>
    </row>
    <row r="705" customFormat="false" ht="12.8" hidden="false" customHeight="false" outlineLevel="0" collapsed="false">
      <c r="K705" s="93"/>
      <c r="O705" s="93"/>
      <c r="Q705" s="93"/>
      <c r="S705" s="93"/>
      <c r="U705" s="93"/>
    </row>
    <row r="706" customFormat="false" ht="12.8" hidden="false" customHeight="false" outlineLevel="0" collapsed="false">
      <c r="K706" s="93"/>
      <c r="O706" s="93"/>
      <c r="Q706" s="93"/>
      <c r="S706" s="93"/>
      <c r="U706" s="93"/>
    </row>
    <row r="707" customFormat="false" ht="12.8" hidden="false" customHeight="false" outlineLevel="0" collapsed="false">
      <c r="K707" s="93"/>
      <c r="O707" s="93"/>
      <c r="Q707" s="93"/>
      <c r="S707" s="93"/>
      <c r="U707" s="93"/>
    </row>
    <row r="708" customFormat="false" ht="12.8" hidden="false" customHeight="false" outlineLevel="0" collapsed="false">
      <c r="K708" s="93"/>
      <c r="O708" s="93"/>
      <c r="Q708" s="93"/>
      <c r="S708" s="93"/>
      <c r="U708" s="93"/>
    </row>
    <row r="709" customFormat="false" ht="12.8" hidden="false" customHeight="false" outlineLevel="0" collapsed="false">
      <c r="K709" s="93"/>
      <c r="O709" s="93"/>
      <c r="Q709" s="93"/>
      <c r="S709" s="93"/>
      <c r="U709" s="93"/>
    </row>
    <row r="710" customFormat="false" ht="12.8" hidden="false" customHeight="false" outlineLevel="0" collapsed="false">
      <c r="K710" s="93"/>
      <c r="O710" s="93"/>
      <c r="Q710" s="93"/>
      <c r="S710" s="93"/>
      <c r="U710" s="93"/>
    </row>
    <row r="711" customFormat="false" ht="12.8" hidden="false" customHeight="false" outlineLevel="0" collapsed="false">
      <c r="K711" s="93"/>
      <c r="O711" s="93"/>
      <c r="Q711" s="93"/>
      <c r="S711" s="93"/>
      <c r="U711" s="93"/>
    </row>
    <row r="712" customFormat="false" ht="12.8" hidden="false" customHeight="false" outlineLevel="0" collapsed="false">
      <c r="K712" s="93"/>
      <c r="O712" s="93"/>
      <c r="Q712" s="93"/>
      <c r="S712" s="93"/>
      <c r="U712" s="93"/>
    </row>
    <row r="713" customFormat="false" ht="12.8" hidden="false" customHeight="false" outlineLevel="0" collapsed="false">
      <c r="K713" s="93"/>
      <c r="O713" s="93"/>
      <c r="Q713" s="93"/>
      <c r="S713" s="93"/>
      <c r="U713" s="93"/>
    </row>
    <row r="714" customFormat="false" ht="12.8" hidden="false" customHeight="false" outlineLevel="0" collapsed="false">
      <c r="K714" s="93"/>
      <c r="O714" s="93"/>
      <c r="Q714" s="93"/>
      <c r="S714" s="93"/>
      <c r="U714" s="93"/>
    </row>
    <row r="715" customFormat="false" ht="12.8" hidden="false" customHeight="false" outlineLevel="0" collapsed="false">
      <c r="K715" s="93"/>
      <c r="O715" s="93"/>
      <c r="Q715" s="93"/>
      <c r="S715" s="93"/>
      <c r="U715" s="93"/>
    </row>
    <row r="716" customFormat="false" ht="12.8" hidden="false" customHeight="false" outlineLevel="0" collapsed="false">
      <c r="K716" s="93"/>
      <c r="O716" s="93"/>
      <c r="Q716" s="93"/>
      <c r="S716" s="93"/>
      <c r="U716" s="93"/>
    </row>
    <row r="717" customFormat="false" ht="12.8" hidden="false" customHeight="false" outlineLevel="0" collapsed="false">
      <c r="K717" s="93"/>
      <c r="O717" s="93"/>
      <c r="Q717" s="93"/>
      <c r="S717" s="93"/>
      <c r="U717" s="93"/>
    </row>
    <row r="718" customFormat="false" ht="12.8" hidden="false" customHeight="false" outlineLevel="0" collapsed="false">
      <c r="K718" s="93"/>
      <c r="O718" s="93"/>
      <c r="Q718" s="93"/>
      <c r="S718" s="93"/>
      <c r="U718" s="93"/>
    </row>
    <row r="719" customFormat="false" ht="12.8" hidden="false" customHeight="false" outlineLevel="0" collapsed="false">
      <c r="K719" s="93"/>
      <c r="O719" s="93"/>
      <c r="Q719" s="93"/>
      <c r="S719" s="93"/>
      <c r="U719" s="93"/>
    </row>
    <row r="720" customFormat="false" ht="12.8" hidden="false" customHeight="false" outlineLevel="0" collapsed="false">
      <c r="K720" s="93"/>
      <c r="O720" s="93"/>
      <c r="Q720" s="93"/>
      <c r="S720" s="93"/>
      <c r="U720" s="93"/>
    </row>
    <row r="721" customFormat="false" ht="12.8" hidden="false" customHeight="false" outlineLevel="0" collapsed="false">
      <c r="K721" s="93"/>
      <c r="O721" s="93"/>
      <c r="Q721" s="93"/>
      <c r="S721" s="93"/>
      <c r="U721" s="93"/>
    </row>
    <row r="722" customFormat="false" ht="12.8" hidden="false" customHeight="false" outlineLevel="0" collapsed="false">
      <c r="K722" s="93"/>
      <c r="O722" s="93"/>
      <c r="Q722" s="93"/>
      <c r="S722" s="93"/>
      <c r="U722" s="93"/>
    </row>
    <row r="723" customFormat="false" ht="12.8" hidden="false" customHeight="false" outlineLevel="0" collapsed="false">
      <c r="K723" s="93"/>
      <c r="O723" s="93"/>
      <c r="Q723" s="93"/>
      <c r="S723" s="93"/>
      <c r="U723" s="93"/>
    </row>
    <row r="724" customFormat="false" ht="12.8" hidden="false" customHeight="false" outlineLevel="0" collapsed="false">
      <c r="K724" s="93"/>
      <c r="O724" s="93"/>
      <c r="Q724" s="93"/>
      <c r="S724" s="93"/>
      <c r="U724" s="93"/>
    </row>
    <row r="725" customFormat="false" ht="12.8" hidden="false" customHeight="false" outlineLevel="0" collapsed="false">
      <c r="K725" s="93"/>
      <c r="O725" s="93"/>
      <c r="Q725" s="93"/>
      <c r="S725" s="93"/>
      <c r="U725" s="93"/>
    </row>
    <row r="726" customFormat="false" ht="12.8" hidden="false" customHeight="false" outlineLevel="0" collapsed="false">
      <c r="K726" s="93"/>
      <c r="O726" s="93"/>
      <c r="Q726" s="93"/>
      <c r="S726" s="93"/>
      <c r="U726" s="93"/>
    </row>
    <row r="727" customFormat="false" ht="12.8" hidden="false" customHeight="false" outlineLevel="0" collapsed="false">
      <c r="K727" s="93"/>
      <c r="O727" s="93"/>
      <c r="Q727" s="93"/>
      <c r="S727" s="93"/>
      <c r="U727" s="93"/>
    </row>
    <row r="728" customFormat="false" ht="12.8" hidden="false" customHeight="false" outlineLevel="0" collapsed="false">
      <c r="K728" s="93"/>
      <c r="O728" s="93"/>
      <c r="Q728" s="93"/>
      <c r="S728" s="93"/>
      <c r="U728" s="93"/>
    </row>
    <row r="729" customFormat="false" ht="12.8" hidden="false" customHeight="false" outlineLevel="0" collapsed="false">
      <c r="K729" s="93"/>
      <c r="O729" s="93"/>
      <c r="Q729" s="93"/>
      <c r="S729" s="93"/>
      <c r="U729" s="93"/>
    </row>
    <row r="730" customFormat="false" ht="12.8" hidden="false" customHeight="false" outlineLevel="0" collapsed="false">
      <c r="K730" s="93"/>
      <c r="O730" s="93"/>
      <c r="Q730" s="93"/>
      <c r="S730" s="93"/>
      <c r="U730" s="93"/>
    </row>
    <row r="731" customFormat="false" ht="12.8" hidden="false" customHeight="false" outlineLevel="0" collapsed="false">
      <c r="K731" s="93"/>
      <c r="O731" s="93"/>
      <c r="Q731" s="93"/>
      <c r="S731" s="93"/>
      <c r="U731" s="93"/>
    </row>
    <row r="732" customFormat="false" ht="12.8" hidden="false" customHeight="false" outlineLevel="0" collapsed="false">
      <c r="K732" s="93"/>
      <c r="O732" s="93"/>
      <c r="Q732" s="93"/>
      <c r="S732" s="93"/>
      <c r="U732" s="93"/>
    </row>
    <row r="733" customFormat="false" ht="12.8" hidden="false" customHeight="false" outlineLevel="0" collapsed="false">
      <c r="K733" s="93"/>
      <c r="O733" s="93"/>
      <c r="Q733" s="93"/>
      <c r="S733" s="93"/>
      <c r="U733" s="93"/>
    </row>
    <row r="734" customFormat="false" ht="12.8" hidden="false" customHeight="false" outlineLevel="0" collapsed="false">
      <c r="K734" s="93"/>
      <c r="O734" s="93"/>
      <c r="Q734" s="93"/>
      <c r="S734" s="93"/>
      <c r="U734" s="93"/>
    </row>
    <row r="735" customFormat="false" ht="12.8" hidden="false" customHeight="false" outlineLevel="0" collapsed="false">
      <c r="K735" s="93"/>
      <c r="O735" s="93"/>
      <c r="Q735" s="93"/>
      <c r="S735" s="93"/>
      <c r="U735" s="93"/>
    </row>
    <row r="736" customFormat="false" ht="12.8" hidden="false" customHeight="false" outlineLevel="0" collapsed="false">
      <c r="K736" s="93"/>
      <c r="O736" s="93"/>
      <c r="Q736" s="93"/>
      <c r="S736" s="93"/>
      <c r="U736" s="93"/>
    </row>
    <row r="737" customFormat="false" ht="12.8" hidden="false" customHeight="false" outlineLevel="0" collapsed="false">
      <c r="K737" s="93"/>
      <c r="O737" s="93"/>
      <c r="Q737" s="93"/>
      <c r="S737" s="93"/>
      <c r="U737" s="93"/>
    </row>
    <row r="738" customFormat="false" ht="12.8" hidden="false" customHeight="false" outlineLevel="0" collapsed="false">
      <c r="K738" s="93"/>
      <c r="O738" s="93"/>
      <c r="Q738" s="93"/>
      <c r="S738" s="93"/>
      <c r="U738" s="93"/>
    </row>
    <row r="739" customFormat="false" ht="12.8" hidden="false" customHeight="false" outlineLevel="0" collapsed="false">
      <c r="K739" s="93"/>
      <c r="O739" s="93"/>
      <c r="Q739" s="93"/>
      <c r="S739" s="93"/>
      <c r="U739" s="93"/>
    </row>
    <row r="740" customFormat="false" ht="12.8" hidden="false" customHeight="false" outlineLevel="0" collapsed="false">
      <c r="K740" s="93"/>
      <c r="O740" s="93"/>
      <c r="Q740" s="93"/>
      <c r="S740" s="93"/>
      <c r="U740" s="93"/>
    </row>
    <row r="741" customFormat="false" ht="12.8" hidden="false" customHeight="false" outlineLevel="0" collapsed="false">
      <c r="K741" s="93"/>
      <c r="O741" s="93"/>
      <c r="Q741" s="93"/>
      <c r="S741" s="93"/>
      <c r="U741" s="93"/>
    </row>
    <row r="742" customFormat="false" ht="12.8" hidden="false" customHeight="false" outlineLevel="0" collapsed="false">
      <c r="K742" s="93"/>
      <c r="O742" s="93"/>
      <c r="Q742" s="93"/>
      <c r="S742" s="93"/>
      <c r="U742" s="93"/>
    </row>
    <row r="743" customFormat="false" ht="12.8" hidden="false" customHeight="false" outlineLevel="0" collapsed="false">
      <c r="K743" s="93"/>
      <c r="O743" s="93"/>
      <c r="Q743" s="93"/>
      <c r="S743" s="93"/>
      <c r="U743" s="93"/>
    </row>
    <row r="744" customFormat="false" ht="12.8" hidden="false" customHeight="false" outlineLevel="0" collapsed="false">
      <c r="K744" s="93"/>
      <c r="O744" s="93"/>
      <c r="Q744" s="93"/>
      <c r="S744" s="93"/>
      <c r="U744" s="93"/>
    </row>
    <row r="745" customFormat="false" ht="12.8" hidden="false" customHeight="false" outlineLevel="0" collapsed="false">
      <c r="K745" s="93"/>
      <c r="O745" s="93"/>
      <c r="Q745" s="93"/>
      <c r="S745" s="93"/>
      <c r="U745" s="93"/>
    </row>
    <row r="746" customFormat="false" ht="12.8" hidden="false" customHeight="false" outlineLevel="0" collapsed="false">
      <c r="K746" s="93"/>
      <c r="O746" s="93"/>
      <c r="Q746" s="93"/>
      <c r="S746" s="93"/>
      <c r="U746" s="93"/>
    </row>
    <row r="747" customFormat="false" ht="12.8" hidden="false" customHeight="false" outlineLevel="0" collapsed="false">
      <c r="K747" s="93"/>
      <c r="O747" s="93"/>
      <c r="Q747" s="93"/>
      <c r="S747" s="93"/>
      <c r="U747" s="93"/>
    </row>
    <row r="748" customFormat="false" ht="12.8" hidden="false" customHeight="false" outlineLevel="0" collapsed="false">
      <c r="K748" s="93"/>
      <c r="O748" s="93"/>
      <c r="Q748" s="93"/>
      <c r="S748" s="93"/>
      <c r="U748" s="93"/>
    </row>
    <row r="749" customFormat="false" ht="12.8" hidden="false" customHeight="false" outlineLevel="0" collapsed="false">
      <c r="K749" s="93"/>
      <c r="O749" s="93"/>
      <c r="Q749" s="93"/>
      <c r="S749" s="93"/>
      <c r="U749" s="93"/>
    </row>
    <row r="750" customFormat="false" ht="12.8" hidden="false" customHeight="false" outlineLevel="0" collapsed="false">
      <c r="K750" s="93"/>
      <c r="O750" s="93"/>
      <c r="Q750" s="93"/>
      <c r="S750" s="93"/>
      <c r="U750" s="93"/>
    </row>
    <row r="751" customFormat="false" ht="12.8" hidden="false" customHeight="false" outlineLevel="0" collapsed="false">
      <c r="K751" s="93"/>
      <c r="O751" s="93"/>
      <c r="Q751" s="93"/>
      <c r="S751" s="93"/>
      <c r="U751" s="93"/>
    </row>
    <row r="752" customFormat="false" ht="12.8" hidden="false" customHeight="false" outlineLevel="0" collapsed="false">
      <c r="K752" s="93"/>
      <c r="O752" s="93"/>
      <c r="Q752" s="93"/>
      <c r="S752" s="93"/>
      <c r="U752" s="93"/>
    </row>
    <row r="753" customFormat="false" ht="12.8" hidden="false" customHeight="false" outlineLevel="0" collapsed="false">
      <c r="K753" s="93"/>
      <c r="O753" s="93"/>
      <c r="Q753" s="93"/>
      <c r="S753" s="93"/>
      <c r="U753" s="93"/>
    </row>
    <row r="754" customFormat="false" ht="12.8" hidden="false" customHeight="false" outlineLevel="0" collapsed="false">
      <c r="K754" s="93"/>
      <c r="O754" s="93"/>
      <c r="Q754" s="93"/>
      <c r="S754" s="93"/>
      <c r="U754" s="93"/>
    </row>
    <row r="755" customFormat="false" ht="12.8" hidden="false" customHeight="false" outlineLevel="0" collapsed="false">
      <c r="K755" s="93"/>
      <c r="O755" s="93"/>
      <c r="Q755" s="93"/>
      <c r="S755" s="93"/>
      <c r="U755" s="93"/>
    </row>
    <row r="756" customFormat="false" ht="12.8" hidden="false" customHeight="false" outlineLevel="0" collapsed="false">
      <c r="K756" s="93"/>
      <c r="O756" s="93"/>
      <c r="Q756" s="93"/>
      <c r="S756" s="93"/>
      <c r="U756" s="93"/>
    </row>
    <row r="757" customFormat="false" ht="12.8" hidden="false" customHeight="false" outlineLevel="0" collapsed="false">
      <c r="K757" s="93"/>
      <c r="O757" s="93"/>
      <c r="Q757" s="93"/>
      <c r="S757" s="93"/>
      <c r="U757" s="93"/>
    </row>
    <row r="758" customFormat="false" ht="12.8" hidden="false" customHeight="false" outlineLevel="0" collapsed="false">
      <c r="K758" s="93"/>
      <c r="O758" s="93"/>
      <c r="Q758" s="93"/>
      <c r="S758" s="93"/>
      <c r="U758" s="93"/>
    </row>
    <row r="759" customFormat="false" ht="12.8" hidden="false" customHeight="false" outlineLevel="0" collapsed="false">
      <c r="K759" s="93"/>
      <c r="O759" s="93"/>
      <c r="Q759" s="93"/>
      <c r="S759" s="93"/>
      <c r="U759" s="93"/>
    </row>
    <row r="760" customFormat="false" ht="12.8" hidden="false" customHeight="false" outlineLevel="0" collapsed="false">
      <c r="K760" s="93"/>
      <c r="O760" s="93"/>
      <c r="Q760" s="93"/>
      <c r="S760" s="93"/>
      <c r="U760" s="93"/>
    </row>
    <row r="761" customFormat="false" ht="12.8" hidden="false" customHeight="false" outlineLevel="0" collapsed="false">
      <c r="K761" s="93"/>
      <c r="O761" s="93"/>
      <c r="Q761" s="93"/>
      <c r="S761" s="93"/>
      <c r="U761" s="93"/>
    </row>
    <row r="762" customFormat="false" ht="12.8" hidden="false" customHeight="false" outlineLevel="0" collapsed="false">
      <c r="K762" s="93"/>
      <c r="O762" s="93"/>
      <c r="Q762" s="93"/>
      <c r="S762" s="93"/>
      <c r="U762" s="93"/>
    </row>
    <row r="763" customFormat="false" ht="12.8" hidden="false" customHeight="false" outlineLevel="0" collapsed="false">
      <c r="K763" s="93"/>
      <c r="O763" s="93"/>
      <c r="Q763" s="93"/>
      <c r="S763" s="93"/>
      <c r="U763" s="93"/>
    </row>
    <row r="764" customFormat="false" ht="12.8" hidden="false" customHeight="false" outlineLevel="0" collapsed="false">
      <c r="K764" s="93"/>
      <c r="O764" s="93"/>
      <c r="Q764" s="93"/>
      <c r="S764" s="93"/>
      <c r="U764" s="93"/>
    </row>
    <row r="765" customFormat="false" ht="12.8" hidden="false" customHeight="false" outlineLevel="0" collapsed="false">
      <c r="K765" s="93"/>
      <c r="O765" s="93"/>
      <c r="Q765" s="93"/>
      <c r="S765" s="93"/>
      <c r="U765" s="93"/>
    </row>
    <row r="766" customFormat="false" ht="12.8" hidden="false" customHeight="false" outlineLevel="0" collapsed="false">
      <c r="K766" s="93"/>
      <c r="O766" s="93"/>
      <c r="Q766" s="93"/>
      <c r="S766" s="93"/>
      <c r="U766" s="93"/>
    </row>
    <row r="767" customFormat="false" ht="12.8" hidden="false" customHeight="false" outlineLevel="0" collapsed="false">
      <c r="K767" s="93"/>
      <c r="O767" s="93"/>
      <c r="Q767" s="93"/>
      <c r="S767" s="93"/>
      <c r="U767" s="93"/>
    </row>
    <row r="768" customFormat="false" ht="12.8" hidden="false" customHeight="false" outlineLevel="0" collapsed="false">
      <c r="K768" s="93"/>
      <c r="O768" s="93"/>
      <c r="Q768" s="93"/>
      <c r="S768" s="93"/>
      <c r="U768" s="93"/>
    </row>
    <row r="769" customFormat="false" ht="12.8" hidden="false" customHeight="false" outlineLevel="0" collapsed="false">
      <c r="K769" s="93"/>
      <c r="O769" s="93"/>
      <c r="Q769" s="93"/>
      <c r="S769" s="93"/>
      <c r="U769" s="93"/>
    </row>
    <row r="770" customFormat="false" ht="12.8" hidden="false" customHeight="false" outlineLevel="0" collapsed="false">
      <c r="K770" s="93"/>
      <c r="O770" s="93"/>
      <c r="Q770" s="93"/>
      <c r="S770" s="93"/>
      <c r="U770" s="93"/>
    </row>
    <row r="771" customFormat="false" ht="12.8" hidden="false" customHeight="false" outlineLevel="0" collapsed="false">
      <c r="K771" s="93"/>
      <c r="O771" s="93"/>
      <c r="Q771" s="93"/>
      <c r="S771" s="93"/>
      <c r="U771" s="93"/>
    </row>
    <row r="772" customFormat="false" ht="12.8" hidden="false" customHeight="false" outlineLevel="0" collapsed="false">
      <c r="K772" s="93"/>
      <c r="O772" s="93"/>
      <c r="Q772" s="93"/>
      <c r="S772" s="93"/>
      <c r="U772" s="93"/>
    </row>
    <row r="773" customFormat="false" ht="12.8" hidden="false" customHeight="false" outlineLevel="0" collapsed="false">
      <c r="K773" s="93"/>
      <c r="O773" s="93"/>
      <c r="Q773" s="93"/>
      <c r="S773" s="93"/>
      <c r="U773" s="93"/>
    </row>
    <row r="774" customFormat="false" ht="12.8" hidden="false" customHeight="false" outlineLevel="0" collapsed="false">
      <c r="K774" s="93"/>
      <c r="O774" s="93"/>
      <c r="Q774" s="93"/>
      <c r="S774" s="93"/>
      <c r="U774" s="93"/>
    </row>
    <row r="775" customFormat="false" ht="12.8" hidden="false" customHeight="false" outlineLevel="0" collapsed="false">
      <c r="K775" s="93"/>
      <c r="O775" s="93"/>
      <c r="Q775" s="93"/>
      <c r="S775" s="93"/>
      <c r="U775" s="93"/>
    </row>
    <row r="776" customFormat="false" ht="12.8" hidden="false" customHeight="false" outlineLevel="0" collapsed="false">
      <c r="K776" s="93"/>
      <c r="O776" s="93"/>
      <c r="Q776" s="93"/>
      <c r="S776" s="93"/>
      <c r="U776" s="93"/>
    </row>
    <row r="777" customFormat="false" ht="12.8" hidden="false" customHeight="false" outlineLevel="0" collapsed="false">
      <c r="K777" s="93"/>
      <c r="O777" s="93"/>
      <c r="Q777" s="93"/>
      <c r="S777" s="93"/>
      <c r="U777" s="93"/>
    </row>
    <row r="778" customFormat="false" ht="12.8" hidden="false" customHeight="false" outlineLevel="0" collapsed="false">
      <c r="K778" s="93"/>
      <c r="O778" s="93"/>
      <c r="Q778" s="93"/>
      <c r="S778" s="93"/>
      <c r="U778" s="93"/>
    </row>
    <row r="779" customFormat="false" ht="12.8" hidden="false" customHeight="false" outlineLevel="0" collapsed="false">
      <c r="K779" s="93"/>
      <c r="O779" s="93"/>
      <c r="Q779" s="93"/>
      <c r="S779" s="93"/>
      <c r="U779" s="93"/>
    </row>
    <row r="780" customFormat="false" ht="12.8" hidden="false" customHeight="false" outlineLevel="0" collapsed="false">
      <c r="K780" s="93"/>
      <c r="O780" s="93"/>
      <c r="Q780" s="93"/>
      <c r="S780" s="93"/>
      <c r="U780" s="93"/>
    </row>
    <row r="781" customFormat="false" ht="12.8" hidden="false" customHeight="false" outlineLevel="0" collapsed="false">
      <c r="K781" s="93"/>
      <c r="O781" s="93"/>
      <c r="Q781" s="93"/>
      <c r="S781" s="93"/>
      <c r="U781" s="93"/>
    </row>
    <row r="782" customFormat="false" ht="12.8" hidden="false" customHeight="false" outlineLevel="0" collapsed="false">
      <c r="K782" s="93"/>
      <c r="O782" s="93"/>
      <c r="Q782" s="93"/>
      <c r="S782" s="93"/>
      <c r="U782" s="93"/>
    </row>
    <row r="783" customFormat="false" ht="12.8" hidden="false" customHeight="false" outlineLevel="0" collapsed="false">
      <c r="K783" s="93"/>
      <c r="O783" s="93"/>
      <c r="Q783" s="93"/>
      <c r="S783" s="93"/>
      <c r="U783" s="93"/>
    </row>
    <row r="784" customFormat="false" ht="12.8" hidden="false" customHeight="false" outlineLevel="0" collapsed="false">
      <c r="K784" s="93"/>
      <c r="O784" s="93"/>
      <c r="Q784" s="93"/>
      <c r="S784" s="93"/>
      <c r="U784" s="93"/>
    </row>
    <row r="785" customFormat="false" ht="12.8" hidden="false" customHeight="false" outlineLevel="0" collapsed="false">
      <c r="K785" s="93"/>
      <c r="O785" s="93"/>
      <c r="Q785" s="93"/>
      <c r="S785" s="93"/>
      <c r="U785" s="93"/>
    </row>
    <row r="786" customFormat="false" ht="12.8" hidden="false" customHeight="false" outlineLevel="0" collapsed="false">
      <c r="K786" s="93"/>
      <c r="O786" s="93"/>
      <c r="Q786" s="93"/>
      <c r="S786" s="93"/>
      <c r="U786" s="93"/>
    </row>
    <row r="787" customFormat="false" ht="12.8" hidden="false" customHeight="false" outlineLevel="0" collapsed="false">
      <c r="K787" s="93"/>
      <c r="O787" s="93"/>
      <c r="Q787" s="93"/>
      <c r="S787" s="93"/>
      <c r="U787" s="93"/>
    </row>
    <row r="788" customFormat="false" ht="12.8" hidden="false" customHeight="false" outlineLevel="0" collapsed="false">
      <c r="K788" s="93"/>
      <c r="O788" s="93"/>
      <c r="Q788" s="93"/>
      <c r="S788" s="93"/>
      <c r="U788" s="93"/>
    </row>
    <row r="789" customFormat="false" ht="12.8" hidden="false" customHeight="false" outlineLevel="0" collapsed="false">
      <c r="K789" s="93"/>
      <c r="O789" s="93"/>
      <c r="Q789" s="93"/>
      <c r="S789" s="93"/>
      <c r="U789" s="93"/>
    </row>
    <row r="790" customFormat="false" ht="12.8" hidden="false" customHeight="false" outlineLevel="0" collapsed="false">
      <c r="K790" s="93"/>
      <c r="O790" s="93"/>
      <c r="Q790" s="93"/>
      <c r="S790" s="93"/>
      <c r="U790" s="93"/>
    </row>
    <row r="791" customFormat="false" ht="12.8" hidden="false" customHeight="false" outlineLevel="0" collapsed="false">
      <c r="K791" s="93"/>
      <c r="O791" s="93"/>
      <c r="Q791" s="93"/>
      <c r="S791" s="93"/>
      <c r="U791" s="93"/>
    </row>
    <row r="792" customFormat="false" ht="12.8" hidden="false" customHeight="false" outlineLevel="0" collapsed="false">
      <c r="K792" s="93"/>
      <c r="O792" s="93"/>
      <c r="Q792" s="93"/>
      <c r="S792" s="93"/>
      <c r="U792" s="93"/>
    </row>
    <row r="793" customFormat="false" ht="12.8" hidden="false" customHeight="false" outlineLevel="0" collapsed="false">
      <c r="K793" s="93"/>
      <c r="O793" s="93"/>
      <c r="Q793" s="93"/>
      <c r="S793" s="93"/>
      <c r="U793" s="93"/>
    </row>
    <row r="794" customFormat="false" ht="12.8" hidden="false" customHeight="false" outlineLevel="0" collapsed="false">
      <c r="K794" s="93"/>
      <c r="O794" s="93"/>
      <c r="Q794" s="93"/>
      <c r="S794" s="93"/>
      <c r="U794" s="93"/>
    </row>
    <row r="795" customFormat="false" ht="12.8" hidden="false" customHeight="false" outlineLevel="0" collapsed="false">
      <c r="K795" s="93"/>
      <c r="O795" s="93"/>
      <c r="Q795" s="93"/>
      <c r="S795" s="93"/>
      <c r="U795" s="93"/>
    </row>
    <row r="796" customFormat="false" ht="12.8" hidden="false" customHeight="false" outlineLevel="0" collapsed="false">
      <c r="K796" s="93"/>
      <c r="O796" s="93"/>
      <c r="Q796" s="93"/>
      <c r="S796" s="93"/>
      <c r="U796" s="93"/>
    </row>
    <row r="797" customFormat="false" ht="12.8" hidden="false" customHeight="false" outlineLevel="0" collapsed="false">
      <c r="K797" s="93"/>
      <c r="O797" s="93"/>
      <c r="Q797" s="93"/>
      <c r="S797" s="93"/>
      <c r="U797" s="93"/>
    </row>
    <row r="798" customFormat="false" ht="12.8" hidden="false" customHeight="false" outlineLevel="0" collapsed="false">
      <c r="K798" s="93"/>
      <c r="O798" s="93"/>
      <c r="Q798" s="93"/>
      <c r="S798" s="93"/>
      <c r="U798" s="93"/>
    </row>
    <row r="799" customFormat="false" ht="12.8" hidden="false" customHeight="false" outlineLevel="0" collapsed="false">
      <c r="K799" s="93"/>
      <c r="O799" s="93"/>
      <c r="Q799" s="93"/>
      <c r="S799" s="93"/>
      <c r="U799" s="93"/>
    </row>
    <row r="800" customFormat="false" ht="12.8" hidden="false" customHeight="false" outlineLevel="0" collapsed="false">
      <c r="K800" s="93"/>
      <c r="O800" s="93"/>
      <c r="Q800" s="93"/>
      <c r="S800" s="93"/>
      <c r="U800" s="93"/>
    </row>
    <row r="801" customFormat="false" ht="12.8" hidden="false" customHeight="false" outlineLevel="0" collapsed="false">
      <c r="K801" s="93"/>
      <c r="O801" s="93"/>
      <c r="Q801" s="93"/>
      <c r="S801" s="93"/>
      <c r="U801" s="93"/>
    </row>
    <row r="802" customFormat="false" ht="12.8" hidden="false" customHeight="false" outlineLevel="0" collapsed="false">
      <c r="K802" s="93"/>
      <c r="O802" s="93"/>
      <c r="Q802" s="93"/>
      <c r="S802" s="93"/>
      <c r="U802" s="93"/>
    </row>
    <row r="803" customFormat="false" ht="12.8" hidden="false" customHeight="false" outlineLevel="0" collapsed="false">
      <c r="K803" s="93"/>
      <c r="O803" s="93"/>
      <c r="Q803" s="93"/>
      <c r="S803" s="93"/>
      <c r="U803" s="93"/>
    </row>
    <row r="804" customFormat="false" ht="12.8" hidden="false" customHeight="false" outlineLevel="0" collapsed="false">
      <c r="K804" s="93"/>
      <c r="O804" s="93"/>
      <c r="Q804" s="93"/>
      <c r="S804" s="93"/>
      <c r="U804" s="93"/>
    </row>
    <row r="805" customFormat="false" ht="12.8" hidden="false" customHeight="false" outlineLevel="0" collapsed="false">
      <c r="K805" s="93"/>
      <c r="O805" s="93"/>
      <c r="Q805" s="93"/>
      <c r="S805" s="93"/>
      <c r="U805" s="93"/>
    </row>
    <row r="806" customFormat="false" ht="12.8" hidden="false" customHeight="false" outlineLevel="0" collapsed="false">
      <c r="K806" s="93"/>
      <c r="O806" s="93"/>
      <c r="Q806" s="93"/>
      <c r="S806" s="93"/>
      <c r="U806" s="93"/>
    </row>
    <row r="807" customFormat="false" ht="12.8" hidden="false" customHeight="false" outlineLevel="0" collapsed="false">
      <c r="K807" s="93"/>
      <c r="O807" s="93"/>
      <c r="Q807" s="93"/>
      <c r="S807" s="93"/>
      <c r="U807" s="93"/>
    </row>
    <row r="808" customFormat="false" ht="12.8" hidden="false" customHeight="false" outlineLevel="0" collapsed="false">
      <c r="K808" s="93"/>
      <c r="O808" s="93"/>
      <c r="Q808" s="93"/>
      <c r="S808" s="93"/>
      <c r="U808" s="93"/>
    </row>
    <row r="809" customFormat="false" ht="12.8" hidden="false" customHeight="false" outlineLevel="0" collapsed="false">
      <c r="K809" s="93"/>
      <c r="O809" s="93"/>
      <c r="Q809" s="93"/>
      <c r="S809" s="93"/>
      <c r="U809" s="93"/>
    </row>
    <row r="810" customFormat="false" ht="12.8" hidden="false" customHeight="false" outlineLevel="0" collapsed="false">
      <c r="K810" s="93"/>
      <c r="O810" s="93"/>
      <c r="Q810" s="93"/>
      <c r="S810" s="93"/>
      <c r="U810" s="93"/>
    </row>
    <row r="811" customFormat="false" ht="12.8" hidden="false" customHeight="false" outlineLevel="0" collapsed="false">
      <c r="K811" s="93"/>
      <c r="O811" s="93"/>
      <c r="Q811" s="93"/>
      <c r="S811" s="93"/>
      <c r="U811" s="93"/>
    </row>
    <row r="812" customFormat="false" ht="12.8" hidden="false" customHeight="false" outlineLevel="0" collapsed="false">
      <c r="K812" s="93"/>
      <c r="O812" s="93"/>
      <c r="Q812" s="93"/>
      <c r="S812" s="93"/>
      <c r="U812" s="93"/>
    </row>
    <row r="813" customFormat="false" ht="12.8" hidden="false" customHeight="false" outlineLevel="0" collapsed="false">
      <c r="K813" s="93"/>
      <c r="O813" s="93"/>
      <c r="Q813" s="93"/>
      <c r="S813" s="93"/>
      <c r="U813" s="93"/>
    </row>
    <row r="814" customFormat="false" ht="12.8" hidden="false" customHeight="false" outlineLevel="0" collapsed="false">
      <c r="K814" s="93"/>
      <c r="O814" s="93"/>
      <c r="Q814" s="93"/>
      <c r="S814" s="93"/>
      <c r="U814" s="93"/>
    </row>
    <row r="815" customFormat="false" ht="12.8" hidden="false" customHeight="false" outlineLevel="0" collapsed="false">
      <c r="K815" s="93"/>
      <c r="O815" s="93"/>
      <c r="Q815" s="93"/>
      <c r="S815" s="93"/>
      <c r="U815" s="93"/>
    </row>
    <row r="816" customFormat="false" ht="12.8" hidden="false" customHeight="false" outlineLevel="0" collapsed="false">
      <c r="K816" s="93"/>
      <c r="O816" s="93"/>
      <c r="Q816" s="93"/>
      <c r="S816" s="93"/>
      <c r="U816" s="93"/>
    </row>
    <row r="817" customFormat="false" ht="12.8" hidden="false" customHeight="false" outlineLevel="0" collapsed="false">
      <c r="K817" s="93"/>
      <c r="O817" s="93"/>
      <c r="Q817" s="93"/>
      <c r="S817" s="93"/>
      <c r="U817" s="93"/>
    </row>
    <row r="818" customFormat="false" ht="12.8" hidden="false" customHeight="false" outlineLevel="0" collapsed="false">
      <c r="K818" s="93"/>
      <c r="O818" s="93"/>
      <c r="Q818" s="93"/>
      <c r="S818" s="93"/>
      <c r="U818" s="93"/>
    </row>
    <row r="819" customFormat="false" ht="12.8" hidden="false" customHeight="false" outlineLevel="0" collapsed="false">
      <c r="K819" s="93"/>
      <c r="O819" s="93"/>
      <c r="Q819" s="93"/>
      <c r="S819" s="93"/>
      <c r="U819" s="93"/>
    </row>
    <row r="820" customFormat="false" ht="12.8" hidden="false" customHeight="false" outlineLevel="0" collapsed="false">
      <c r="K820" s="93"/>
      <c r="O820" s="93"/>
      <c r="Q820" s="93"/>
      <c r="S820" s="93"/>
      <c r="U820" s="93"/>
    </row>
    <row r="821" customFormat="false" ht="12.8" hidden="false" customHeight="false" outlineLevel="0" collapsed="false">
      <c r="K821" s="93"/>
      <c r="O821" s="93"/>
      <c r="Q821" s="93"/>
      <c r="S821" s="93"/>
      <c r="U821" s="93"/>
    </row>
    <row r="822" customFormat="false" ht="12.8" hidden="false" customHeight="false" outlineLevel="0" collapsed="false">
      <c r="K822" s="93"/>
      <c r="O822" s="93"/>
      <c r="Q822" s="93"/>
      <c r="S822" s="93"/>
      <c r="U822" s="93"/>
    </row>
    <row r="823" customFormat="false" ht="12.8" hidden="false" customHeight="false" outlineLevel="0" collapsed="false">
      <c r="K823" s="93"/>
      <c r="O823" s="93"/>
      <c r="Q823" s="93"/>
      <c r="S823" s="93"/>
      <c r="U823" s="93"/>
    </row>
    <row r="824" customFormat="false" ht="12.8" hidden="false" customHeight="false" outlineLevel="0" collapsed="false">
      <c r="K824" s="93"/>
      <c r="O824" s="93"/>
      <c r="Q824" s="93"/>
      <c r="S824" s="93"/>
      <c r="U824" s="93"/>
    </row>
    <row r="825" customFormat="false" ht="12.8" hidden="false" customHeight="false" outlineLevel="0" collapsed="false">
      <c r="K825" s="93"/>
      <c r="O825" s="93"/>
      <c r="Q825" s="93"/>
      <c r="S825" s="93"/>
      <c r="U825" s="93"/>
    </row>
    <row r="826" customFormat="false" ht="12.8" hidden="false" customHeight="false" outlineLevel="0" collapsed="false">
      <c r="K826" s="93"/>
      <c r="O826" s="93"/>
      <c r="Q826" s="93"/>
      <c r="S826" s="93"/>
      <c r="U826" s="93"/>
    </row>
    <row r="827" customFormat="false" ht="12.8" hidden="false" customHeight="false" outlineLevel="0" collapsed="false">
      <c r="K827" s="93"/>
      <c r="O827" s="93"/>
      <c r="Q827" s="93"/>
      <c r="S827" s="93"/>
      <c r="U827" s="93"/>
    </row>
    <row r="828" customFormat="false" ht="12.8" hidden="false" customHeight="false" outlineLevel="0" collapsed="false">
      <c r="K828" s="93"/>
      <c r="O828" s="93"/>
      <c r="Q828" s="93"/>
      <c r="S828" s="93"/>
      <c r="U828" s="93"/>
    </row>
    <row r="829" customFormat="false" ht="12.8" hidden="false" customHeight="false" outlineLevel="0" collapsed="false">
      <c r="K829" s="93"/>
      <c r="O829" s="93"/>
      <c r="Q829" s="93"/>
      <c r="S829" s="93"/>
      <c r="U829" s="93"/>
    </row>
    <row r="830" customFormat="false" ht="12.8" hidden="false" customHeight="false" outlineLevel="0" collapsed="false">
      <c r="K830" s="93"/>
      <c r="O830" s="93"/>
      <c r="Q830" s="93"/>
      <c r="S830" s="93"/>
      <c r="U830" s="93"/>
    </row>
    <row r="831" customFormat="false" ht="12.8" hidden="false" customHeight="false" outlineLevel="0" collapsed="false">
      <c r="K831" s="93"/>
      <c r="O831" s="93"/>
      <c r="Q831" s="93"/>
      <c r="S831" s="93"/>
      <c r="U831" s="93"/>
    </row>
    <row r="832" customFormat="false" ht="12.8" hidden="false" customHeight="false" outlineLevel="0" collapsed="false">
      <c r="K832" s="93"/>
      <c r="O832" s="93"/>
      <c r="Q832" s="93"/>
      <c r="S832" s="93"/>
      <c r="U832" s="93"/>
    </row>
    <row r="833" customFormat="false" ht="12.8" hidden="false" customHeight="false" outlineLevel="0" collapsed="false">
      <c r="K833" s="93"/>
      <c r="O833" s="93"/>
      <c r="Q833" s="93"/>
      <c r="S833" s="93"/>
      <c r="U833" s="93"/>
    </row>
    <row r="834" customFormat="false" ht="12.8" hidden="false" customHeight="false" outlineLevel="0" collapsed="false">
      <c r="K834" s="93"/>
      <c r="O834" s="93"/>
      <c r="Q834" s="93"/>
      <c r="S834" s="93"/>
      <c r="U834" s="93"/>
    </row>
    <row r="835" customFormat="false" ht="12.8" hidden="false" customHeight="false" outlineLevel="0" collapsed="false">
      <c r="K835" s="93"/>
      <c r="O835" s="93"/>
      <c r="Q835" s="93"/>
      <c r="S835" s="93"/>
      <c r="U835" s="93"/>
    </row>
    <row r="836" customFormat="false" ht="12.8" hidden="false" customHeight="false" outlineLevel="0" collapsed="false">
      <c r="K836" s="93"/>
      <c r="O836" s="93"/>
      <c r="Q836" s="93"/>
      <c r="S836" s="93"/>
      <c r="U836" s="93"/>
    </row>
    <row r="837" customFormat="false" ht="12.8" hidden="false" customHeight="false" outlineLevel="0" collapsed="false">
      <c r="K837" s="93"/>
      <c r="O837" s="93"/>
      <c r="Q837" s="93"/>
      <c r="S837" s="93"/>
      <c r="U837" s="93"/>
    </row>
    <row r="838" customFormat="false" ht="12.8" hidden="false" customHeight="false" outlineLevel="0" collapsed="false">
      <c r="K838" s="93"/>
      <c r="O838" s="93"/>
      <c r="Q838" s="93"/>
      <c r="S838" s="93"/>
      <c r="U838" s="93"/>
    </row>
    <row r="839" customFormat="false" ht="12.8" hidden="false" customHeight="false" outlineLevel="0" collapsed="false">
      <c r="K839" s="93"/>
      <c r="O839" s="93"/>
      <c r="Q839" s="93"/>
      <c r="S839" s="93"/>
      <c r="U839" s="93"/>
    </row>
    <row r="840" customFormat="false" ht="12.8" hidden="false" customHeight="false" outlineLevel="0" collapsed="false">
      <c r="K840" s="93"/>
      <c r="O840" s="93"/>
      <c r="Q840" s="93"/>
      <c r="S840" s="93"/>
      <c r="U840" s="93"/>
    </row>
    <row r="841" customFormat="false" ht="12.8" hidden="false" customHeight="false" outlineLevel="0" collapsed="false">
      <c r="K841" s="93"/>
      <c r="O841" s="93"/>
      <c r="Q841" s="93"/>
      <c r="S841" s="93"/>
      <c r="U841" s="93"/>
    </row>
    <row r="842" customFormat="false" ht="12.8" hidden="false" customHeight="false" outlineLevel="0" collapsed="false">
      <c r="K842" s="93"/>
      <c r="O842" s="93"/>
      <c r="Q842" s="93"/>
      <c r="S842" s="93"/>
      <c r="U842" s="93"/>
    </row>
    <row r="843" customFormat="false" ht="12.8" hidden="false" customHeight="false" outlineLevel="0" collapsed="false">
      <c r="K843" s="93"/>
      <c r="O843" s="93"/>
      <c r="Q843" s="93"/>
      <c r="S843" s="93"/>
      <c r="U843" s="93"/>
    </row>
    <row r="844" customFormat="false" ht="12.8" hidden="false" customHeight="false" outlineLevel="0" collapsed="false">
      <c r="K844" s="93"/>
      <c r="O844" s="93"/>
      <c r="Q844" s="93"/>
      <c r="S844" s="93"/>
      <c r="U844" s="93"/>
    </row>
    <row r="845" customFormat="false" ht="12.8" hidden="false" customHeight="false" outlineLevel="0" collapsed="false">
      <c r="K845" s="93"/>
      <c r="O845" s="93"/>
      <c r="Q845" s="93"/>
      <c r="S845" s="93"/>
      <c r="U845" s="93"/>
    </row>
    <row r="846" customFormat="false" ht="12.8" hidden="false" customHeight="false" outlineLevel="0" collapsed="false">
      <c r="K846" s="93"/>
      <c r="O846" s="93"/>
      <c r="Q846" s="93"/>
      <c r="S846" s="93"/>
      <c r="U846" s="93"/>
    </row>
    <row r="847" customFormat="false" ht="12.8" hidden="false" customHeight="false" outlineLevel="0" collapsed="false">
      <c r="K847" s="93"/>
      <c r="O847" s="93"/>
      <c r="Q847" s="93"/>
      <c r="S847" s="93"/>
      <c r="U847" s="93"/>
    </row>
    <row r="848" customFormat="false" ht="12.8" hidden="false" customHeight="false" outlineLevel="0" collapsed="false">
      <c r="K848" s="93"/>
      <c r="O848" s="93"/>
      <c r="Q848" s="93"/>
      <c r="S848" s="93"/>
      <c r="U848" s="93"/>
    </row>
    <row r="849" customFormat="false" ht="12.8" hidden="false" customHeight="false" outlineLevel="0" collapsed="false">
      <c r="K849" s="93"/>
      <c r="O849" s="93"/>
      <c r="Q849" s="93"/>
      <c r="S849" s="93"/>
      <c r="U849" s="93"/>
    </row>
    <row r="850" customFormat="false" ht="12.8" hidden="false" customHeight="false" outlineLevel="0" collapsed="false">
      <c r="K850" s="93"/>
      <c r="O850" s="93"/>
      <c r="Q850" s="93"/>
      <c r="S850" s="93"/>
      <c r="U850" s="93"/>
    </row>
    <row r="851" customFormat="false" ht="12.8" hidden="false" customHeight="false" outlineLevel="0" collapsed="false">
      <c r="K851" s="93"/>
      <c r="O851" s="93"/>
      <c r="Q851" s="93"/>
      <c r="S851" s="93"/>
      <c r="U851" s="93"/>
    </row>
    <row r="852" customFormat="false" ht="12.8" hidden="false" customHeight="false" outlineLevel="0" collapsed="false">
      <c r="K852" s="93"/>
      <c r="O852" s="93"/>
      <c r="Q852" s="93"/>
      <c r="S852" s="93"/>
      <c r="U852" s="93"/>
    </row>
    <row r="853" customFormat="false" ht="12.8" hidden="false" customHeight="false" outlineLevel="0" collapsed="false">
      <c r="K853" s="93"/>
      <c r="O853" s="93"/>
      <c r="Q853" s="93"/>
      <c r="S853" s="93"/>
      <c r="U853" s="93"/>
    </row>
    <row r="854" customFormat="false" ht="12.8" hidden="false" customHeight="false" outlineLevel="0" collapsed="false">
      <c r="K854" s="93"/>
      <c r="O854" s="93"/>
      <c r="Q854" s="93"/>
      <c r="S854" s="93"/>
      <c r="U854" s="93"/>
    </row>
    <row r="855" customFormat="false" ht="12.8" hidden="false" customHeight="false" outlineLevel="0" collapsed="false">
      <c r="K855" s="93"/>
      <c r="O855" s="93"/>
      <c r="Q855" s="93"/>
      <c r="S855" s="93"/>
      <c r="U855" s="93"/>
    </row>
    <row r="856" customFormat="false" ht="12.8" hidden="false" customHeight="false" outlineLevel="0" collapsed="false">
      <c r="K856" s="93"/>
      <c r="O856" s="93"/>
      <c r="Q856" s="93"/>
      <c r="S856" s="93"/>
      <c r="U856" s="93"/>
    </row>
    <row r="857" customFormat="false" ht="12.8" hidden="false" customHeight="false" outlineLevel="0" collapsed="false">
      <c r="K857" s="93"/>
      <c r="O857" s="93"/>
      <c r="Q857" s="93"/>
      <c r="S857" s="93"/>
      <c r="U857" s="93"/>
    </row>
    <row r="858" customFormat="false" ht="12.8" hidden="false" customHeight="false" outlineLevel="0" collapsed="false">
      <c r="K858" s="93"/>
      <c r="O858" s="93"/>
      <c r="Q858" s="93"/>
      <c r="S858" s="93"/>
      <c r="U858" s="93"/>
    </row>
    <row r="859" customFormat="false" ht="12.8" hidden="false" customHeight="false" outlineLevel="0" collapsed="false">
      <c r="K859" s="93"/>
      <c r="O859" s="93"/>
      <c r="Q859" s="93"/>
      <c r="S859" s="93"/>
      <c r="U859" s="93"/>
    </row>
    <row r="860" customFormat="false" ht="12.8" hidden="false" customHeight="false" outlineLevel="0" collapsed="false">
      <c r="K860" s="93"/>
      <c r="O860" s="93"/>
      <c r="Q860" s="93"/>
      <c r="S860" s="93"/>
      <c r="U860" s="93"/>
    </row>
    <row r="861" customFormat="false" ht="12.8" hidden="false" customHeight="false" outlineLevel="0" collapsed="false">
      <c r="K861" s="93"/>
      <c r="O861" s="93"/>
      <c r="Q861" s="93"/>
      <c r="S861" s="93"/>
      <c r="U861" s="93"/>
    </row>
    <row r="862" customFormat="false" ht="12.8" hidden="false" customHeight="false" outlineLevel="0" collapsed="false">
      <c r="K862" s="93"/>
      <c r="O862" s="93"/>
      <c r="Q862" s="93"/>
      <c r="S862" s="93"/>
      <c r="U862" s="93"/>
    </row>
    <row r="863" customFormat="false" ht="12.8" hidden="false" customHeight="false" outlineLevel="0" collapsed="false">
      <c r="K863" s="93"/>
      <c r="O863" s="93"/>
      <c r="Q863" s="93"/>
      <c r="S863" s="93"/>
      <c r="U863" s="93"/>
    </row>
    <row r="864" customFormat="false" ht="12.8" hidden="false" customHeight="false" outlineLevel="0" collapsed="false">
      <c r="K864" s="93"/>
      <c r="O864" s="93"/>
      <c r="Q864" s="93"/>
      <c r="S864" s="93"/>
      <c r="U864" s="93"/>
    </row>
    <row r="865" customFormat="false" ht="12.8" hidden="false" customHeight="false" outlineLevel="0" collapsed="false">
      <c r="K865" s="93"/>
      <c r="O865" s="93"/>
      <c r="Q865" s="93"/>
      <c r="S865" s="93"/>
      <c r="U865" s="93"/>
    </row>
    <row r="866" customFormat="false" ht="12.8" hidden="false" customHeight="false" outlineLevel="0" collapsed="false">
      <c r="K866" s="93"/>
      <c r="O866" s="93"/>
      <c r="Q866" s="93"/>
      <c r="S866" s="93"/>
      <c r="U866" s="93"/>
    </row>
    <row r="867" customFormat="false" ht="12.8" hidden="false" customHeight="false" outlineLevel="0" collapsed="false">
      <c r="K867" s="93"/>
      <c r="O867" s="93"/>
      <c r="Q867" s="93"/>
      <c r="S867" s="93"/>
      <c r="U867" s="93"/>
    </row>
    <row r="868" customFormat="false" ht="12.8" hidden="false" customHeight="false" outlineLevel="0" collapsed="false">
      <c r="K868" s="93"/>
      <c r="O868" s="93"/>
      <c r="Q868" s="93"/>
      <c r="S868" s="93"/>
      <c r="U868" s="93"/>
    </row>
    <row r="869" customFormat="false" ht="12.8" hidden="false" customHeight="false" outlineLevel="0" collapsed="false">
      <c r="K869" s="93"/>
      <c r="O869" s="93"/>
      <c r="Q869" s="93"/>
      <c r="S869" s="93"/>
      <c r="U869" s="93"/>
    </row>
    <row r="870" customFormat="false" ht="12.8" hidden="false" customHeight="false" outlineLevel="0" collapsed="false">
      <c r="K870" s="93"/>
      <c r="O870" s="93"/>
      <c r="Q870" s="93"/>
      <c r="S870" s="93"/>
      <c r="U870" s="93"/>
    </row>
    <row r="871" customFormat="false" ht="12.8" hidden="false" customHeight="false" outlineLevel="0" collapsed="false">
      <c r="K871" s="93"/>
      <c r="O871" s="93"/>
      <c r="Q871" s="93"/>
      <c r="S871" s="93"/>
      <c r="U871" s="93"/>
    </row>
    <row r="872" customFormat="false" ht="12.8" hidden="false" customHeight="false" outlineLevel="0" collapsed="false">
      <c r="K872" s="93"/>
      <c r="O872" s="93"/>
      <c r="Q872" s="93"/>
      <c r="S872" s="93"/>
      <c r="U872" s="93"/>
    </row>
    <row r="873" customFormat="false" ht="12.8" hidden="false" customHeight="false" outlineLevel="0" collapsed="false">
      <c r="K873" s="93"/>
      <c r="O873" s="93"/>
      <c r="Q873" s="93"/>
      <c r="S873" s="93"/>
      <c r="U873" s="93"/>
    </row>
    <row r="874" customFormat="false" ht="12.8" hidden="false" customHeight="false" outlineLevel="0" collapsed="false">
      <c r="K874" s="93"/>
      <c r="O874" s="93"/>
      <c r="Q874" s="93"/>
      <c r="S874" s="93"/>
      <c r="U874" s="93"/>
    </row>
    <row r="875" customFormat="false" ht="12.8" hidden="false" customHeight="false" outlineLevel="0" collapsed="false">
      <c r="K875" s="93"/>
      <c r="O875" s="93"/>
      <c r="Q875" s="93"/>
      <c r="S875" s="93"/>
      <c r="U875" s="93"/>
    </row>
    <row r="876" customFormat="false" ht="12.8" hidden="false" customHeight="false" outlineLevel="0" collapsed="false">
      <c r="K876" s="93"/>
      <c r="O876" s="93"/>
      <c r="Q876" s="93"/>
      <c r="S876" s="93"/>
      <c r="U876" s="93"/>
    </row>
    <row r="877" customFormat="false" ht="12.8" hidden="false" customHeight="false" outlineLevel="0" collapsed="false">
      <c r="K877" s="93"/>
      <c r="O877" s="93"/>
      <c r="Q877" s="93"/>
      <c r="S877" s="93"/>
      <c r="U877" s="93"/>
    </row>
    <row r="878" customFormat="false" ht="12.8" hidden="false" customHeight="false" outlineLevel="0" collapsed="false">
      <c r="K878" s="93"/>
      <c r="O878" s="93"/>
      <c r="Q878" s="93"/>
      <c r="S878" s="93"/>
      <c r="U878" s="93"/>
    </row>
    <row r="879" customFormat="false" ht="12.8" hidden="false" customHeight="false" outlineLevel="0" collapsed="false">
      <c r="K879" s="93"/>
      <c r="O879" s="93"/>
      <c r="Q879" s="93"/>
      <c r="S879" s="93"/>
      <c r="U879" s="93"/>
    </row>
    <row r="880" customFormat="false" ht="12.8" hidden="false" customHeight="false" outlineLevel="0" collapsed="false">
      <c r="K880" s="93"/>
      <c r="O880" s="93"/>
      <c r="Q880" s="93"/>
      <c r="S880" s="93"/>
      <c r="U880" s="93"/>
    </row>
    <row r="881" customFormat="false" ht="12.8" hidden="false" customHeight="false" outlineLevel="0" collapsed="false">
      <c r="K881" s="93"/>
      <c r="O881" s="93"/>
      <c r="Q881" s="93"/>
      <c r="S881" s="93"/>
      <c r="U881" s="93"/>
    </row>
    <row r="882" customFormat="false" ht="12.8" hidden="false" customHeight="false" outlineLevel="0" collapsed="false">
      <c r="K882" s="93"/>
      <c r="O882" s="93"/>
      <c r="Q882" s="93"/>
      <c r="S882" s="93"/>
      <c r="U882" s="93"/>
    </row>
    <row r="883" customFormat="false" ht="12.8" hidden="false" customHeight="false" outlineLevel="0" collapsed="false">
      <c r="K883" s="93"/>
      <c r="O883" s="93"/>
      <c r="Q883" s="93"/>
      <c r="S883" s="93"/>
      <c r="U883" s="93"/>
    </row>
    <row r="884" customFormat="false" ht="12.8" hidden="false" customHeight="false" outlineLevel="0" collapsed="false">
      <c r="K884" s="93"/>
      <c r="O884" s="93"/>
      <c r="Q884" s="93"/>
      <c r="S884" s="93"/>
      <c r="U884" s="93"/>
    </row>
    <row r="885" customFormat="false" ht="12.8" hidden="false" customHeight="false" outlineLevel="0" collapsed="false">
      <c r="K885" s="93"/>
      <c r="O885" s="93"/>
      <c r="Q885" s="93"/>
      <c r="S885" s="93"/>
      <c r="U885" s="93"/>
    </row>
    <row r="886" customFormat="false" ht="12.8" hidden="false" customHeight="false" outlineLevel="0" collapsed="false">
      <c r="K886" s="93"/>
      <c r="O886" s="93"/>
      <c r="Q886" s="93"/>
      <c r="S886" s="93"/>
      <c r="U886" s="93"/>
    </row>
    <row r="887" customFormat="false" ht="12.8" hidden="false" customHeight="false" outlineLevel="0" collapsed="false">
      <c r="K887" s="93"/>
      <c r="O887" s="93"/>
      <c r="Q887" s="93"/>
      <c r="S887" s="93"/>
      <c r="U887" s="93"/>
    </row>
    <row r="888" customFormat="false" ht="12.8" hidden="false" customHeight="false" outlineLevel="0" collapsed="false">
      <c r="K888" s="93"/>
      <c r="O888" s="93"/>
      <c r="Q888" s="93"/>
      <c r="S888" s="93"/>
      <c r="U888" s="93"/>
    </row>
    <row r="889" customFormat="false" ht="12.8" hidden="false" customHeight="false" outlineLevel="0" collapsed="false">
      <c r="K889" s="93"/>
      <c r="O889" s="93"/>
      <c r="Q889" s="93"/>
      <c r="S889" s="93"/>
      <c r="U889" s="93"/>
    </row>
    <row r="890" customFormat="false" ht="12.8" hidden="false" customHeight="false" outlineLevel="0" collapsed="false">
      <c r="K890" s="93"/>
      <c r="O890" s="93"/>
      <c r="Q890" s="93"/>
      <c r="S890" s="93"/>
      <c r="U890" s="93"/>
    </row>
    <row r="891" customFormat="false" ht="12.8" hidden="false" customHeight="false" outlineLevel="0" collapsed="false">
      <c r="K891" s="93"/>
      <c r="O891" s="93"/>
      <c r="Q891" s="93"/>
      <c r="S891" s="93"/>
      <c r="U891" s="93"/>
    </row>
    <row r="892" customFormat="false" ht="12.8" hidden="false" customHeight="false" outlineLevel="0" collapsed="false">
      <c r="K892" s="93"/>
      <c r="O892" s="93"/>
      <c r="Q892" s="93"/>
      <c r="S892" s="93"/>
      <c r="U892" s="93"/>
    </row>
    <row r="893" customFormat="false" ht="12.8" hidden="false" customHeight="false" outlineLevel="0" collapsed="false">
      <c r="K893" s="93"/>
      <c r="O893" s="93"/>
      <c r="Q893" s="93"/>
      <c r="S893" s="93"/>
      <c r="U893" s="93"/>
    </row>
    <row r="894" customFormat="false" ht="12.8" hidden="false" customHeight="false" outlineLevel="0" collapsed="false">
      <c r="K894" s="93"/>
      <c r="O894" s="93"/>
      <c r="Q894" s="93"/>
      <c r="S894" s="93"/>
      <c r="U894" s="93"/>
    </row>
    <row r="895" customFormat="false" ht="12.8" hidden="false" customHeight="false" outlineLevel="0" collapsed="false">
      <c r="K895" s="93"/>
      <c r="O895" s="93"/>
      <c r="Q895" s="93"/>
      <c r="S895" s="93"/>
      <c r="U895" s="93"/>
    </row>
    <row r="896" customFormat="false" ht="12.8" hidden="false" customHeight="false" outlineLevel="0" collapsed="false">
      <c r="K896" s="93"/>
      <c r="O896" s="93"/>
      <c r="Q896" s="93"/>
      <c r="S896" s="93"/>
      <c r="U896" s="93"/>
    </row>
    <row r="897" customFormat="false" ht="12.8" hidden="false" customHeight="false" outlineLevel="0" collapsed="false">
      <c r="K897" s="93"/>
      <c r="O897" s="93"/>
      <c r="Q897" s="93"/>
      <c r="S897" s="93"/>
      <c r="U897" s="93"/>
    </row>
    <row r="898" customFormat="false" ht="12.8" hidden="false" customHeight="false" outlineLevel="0" collapsed="false">
      <c r="K898" s="93"/>
      <c r="O898" s="93"/>
      <c r="Q898" s="93"/>
      <c r="S898" s="93"/>
      <c r="U898" s="93"/>
    </row>
    <row r="899" customFormat="false" ht="12.8" hidden="false" customHeight="false" outlineLevel="0" collapsed="false">
      <c r="K899" s="93"/>
      <c r="O899" s="93"/>
      <c r="Q899" s="93"/>
      <c r="S899" s="93"/>
      <c r="U899" s="93"/>
    </row>
    <row r="900" customFormat="false" ht="12.8" hidden="false" customHeight="false" outlineLevel="0" collapsed="false">
      <c r="K900" s="93"/>
      <c r="O900" s="93"/>
      <c r="Q900" s="93"/>
      <c r="S900" s="93"/>
      <c r="U900" s="93"/>
    </row>
    <row r="901" customFormat="false" ht="12.8" hidden="false" customHeight="false" outlineLevel="0" collapsed="false">
      <c r="K901" s="93"/>
      <c r="O901" s="93"/>
      <c r="Q901" s="93"/>
      <c r="S901" s="93"/>
      <c r="U901" s="93"/>
    </row>
    <row r="902" customFormat="false" ht="12.8" hidden="false" customHeight="false" outlineLevel="0" collapsed="false">
      <c r="K902" s="93"/>
      <c r="O902" s="93"/>
      <c r="Q902" s="93"/>
      <c r="S902" s="93"/>
      <c r="U902" s="93"/>
    </row>
    <row r="903" customFormat="false" ht="12.8" hidden="false" customHeight="false" outlineLevel="0" collapsed="false">
      <c r="K903" s="93"/>
      <c r="O903" s="93"/>
      <c r="Q903" s="93"/>
      <c r="S903" s="93"/>
      <c r="U903" s="93"/>
    </row>
    <row r="904" customFormat="false" ht="12.8" hidden="false" customHeight="false" outlineLevel="0" collapsed="false">
      <c r="K904" s="93"/>
      <c r="O904" s="93"/>
      <c r="Q904" s="93"/>
      <c r="S904" s="93"/>
      <c r="U904" s="93"/>
    </row>
    <row r="905" customFormat="false" ht="12.8" hidden="false" customHeight="false" outlineLevel="0" collapsed="false">
      <c r="K905" s="93"/>
      <c r="O905" s="93"/>
      <c r="Q905" s="93"/>
      <c r="S905" s="93"/>
      <c r="U905" s="93"/>
    </row>
    <row r="906" customFormat="false" ht="12.8" hidden="false" customHeight="false" outlineLevel="0" collapsed="false">
      <c r="K906" s="93"/>
      <c r="O906" s="93"/>
      <c r="Q906" s="93"/>
      <c r="S906" s="93"/>
      <c r="U906" s="93"/>
    </row>
    <row r="907" customFormat="false" ht="12.8" hidden="false" customHeight="false" outlineLevel="0" collapsed="false">
      <c r="K907" s="93"/>
      <c r="O907" s="93"/>
      <c r="Q907" s="93"/>
      <c r="S907" s="93"/>
      <c r="U907" s="93"/>
    </row>
    <row r="908" customFormat="false" ht="12.8" hidden="false" customHeight="false" outlineLevel="0" collapsed="false">
      <c r="K908" s="93"/>
      <c r="O908" s="93"/>
      <c r="Q908" s="93"/>
      <c r="S908" s="93"/>
      <c r="U908" s="93"/>
    </row>
    <row r="909" customFormat="false" ht="12.8" hidden="false" customHeight="false" outlineLevel="0" collapsed="false">
      <c r="K909" s="93"/>
      <c r="O909" s="93"/>
      <c r="Q909" s="93"/>
      <c r="S909" s="93"/>
      <c r="U909" s="93"/>
    </row>
    <row r="910" customFormat="false" ht="12.8" hidden="false" customHeight="false" outlineLevel="0" collapsed="false">
      <c r="K910" s="93"/>
      <c r="O910" s="93"/>
      <c r="Q910" s="93"/>
      <c r="S910" s="93"/>
      <c r="U910" s="93"/>
    </row>
    <row r="911" customFormat="false" ht="12.8" hidden="false" customHeight="false" outlineLevel="0" collapsed="false">
      <c r="K911" s="93"/>
      <c r="O911" s="93"/>
      <c r="Q911" s="93"/>
      <c r="S911" s="93"/>
      <c r="U911" s="93"/>
    </row>
    <row r="912" customFormat="false" ht="12.8" hidden="false" customHeight="false" outlineLevel="0" collapsed="false">
      <c r="K912" s="93"/>
      <c r="O912" s="93"/>
      <c r="Q912" s="93"/>
      <c r="S912" s="93"/>
      <c r="U912" s="93"/>
    </row>
    <row r="913" customFormat="false" ht="12.8" hidden="false" customHeight="false" outlineLevel="0" collapsed="false">
      <c r="K913" s="93"/>
      <c r="O913" s="93"/>
      <c r="Q913" s="93"/>
      <c r="S913" s="93"/>
      <c r="U913" s="93"/>
    </row>
    <row r="914" customFormat="false" ht="12.8" hidden="false" customHeight="false" outlineLevel="0" collapsed="false">
      <c r="K914" s="93"/>
      <c r="O914" s="93"/>
      <c r="Q914" s="93"/>
      <c r="S914" s="93"/>
      <c r="U914" s="93"/>
    </row>
    <row r="915" customFormat="false" ht="12.8" hidden="false" customHeight="false" outlineLevel="0" collapsed="false">
      <c r="K915" s="93"/>
      <c r="O915" s="93"/>
      <c r="Q915" s="93"/>
      <c r="S915" s="93"/>
      <c r="U915" s="93"/>
    </row>
    <row r="916" customFormat="false" ht="12.8" hidden="false" customHeight="false" outlineLevel="0" collapsed="false">
      <c r="K916" s="93"/>
      <c r="O916" s="93"/>
      <c r="Q916" s="93"/>
      <c r="S916" s="93"/>
      <c r="U916" s="93"/>
    </row>
    <row r="917" customFormat="false" ht="12.8" hidden="false" customHeight="false" outlineLevel="0" collapsed="false">
      <c r="K917" s="93"/>
      <c r="O917" s="93"/>
      <c r="Q917" s="93"/>
      <c r="S917" s="93"/>
      <c r="U917" s="93"/>
    </row>
    <row r="918" customFormat="false" ht="12.8" hidden="false" customHeight="false" outlineLevel="0" collapsed="false">
      <c r="K918" s="93"/>
      <c r="O918" s="93"/>
      <c r="Q918" s="93"/>
      <c r="S918" s="93"/>
      <c r="U918" s="93"/>
    </row>
    <row r="919" customFormat="false" ht="12.8" hidden="false" customHeight="false" outlineLevel="0" collapsed="false">
      <c r="K919" s="93"/>
      <c r="O919" s="93"/>
      <c r="Q919" s="93"/>
      <c r="S919" s="93"/>
      <c r="U919" s="93"/>
    </row>
    <row r="920" customFormat="false" ht="12.8" hidden="false" customHeight="false" outlineLevel="0" collapsed="false">
      <c r="K920" s="93"/>
      <c r="O920" s="93"/>
      <c r="Q920" s="93"/>
      <c r="S920" s="93"/>
      <c r="U920" s="93"/>
    </row>
    <row r="921" customFormat="false" ht="12.8" hidden="false" customHeight="false" outlineLevel="0" collapsed="false">
      <c r="K921" s="93"/>
      <c r="O921" s="93"/>
      <c r="Q921" s="93"/>
      <c r="S921" s="93"/>
      <c r="U921" s="93"/>
    </row>
    <row r="922" customFormat="false" ht="12.8" hidden="false" customHeight="false" outlineLevel="0" collapsed="false">
      <c r="K922" s="93"/>
      <c r="O922" s="93"/>
      <c r="Q922" s="93"/>
      <c r="S922" s="93"/>
      <c r="U922" s="93"/>
    </row>
    <row r="923" customFormat="false" ht="12.8" hidden="false" customHeight="false" outlineLevel="0" collapsed="false">
      <c r="K923" s="93"/>
      <c r="O923" s="93"/>
      <c r="Q923" s="93"/>
      <c r="S923" s="93"/>
      <c r="U923" s="93"/>
    </row>
    <row r="924" customFormat="false" ht="12.8" hidden="false" customHeight="false" outlineLevel="0" collapsed="false">
      <c r="K924" s="93"/>
      <c r="O924" s="93"/>
      <c r="Q924" s="93"/>
      <c r="S924" s="93"/>
      <c r="U924" s="93"/>
    </row>
    <row r="925" customFormat="false" ht="12.8" hidden="false" customHeight="false" outlineLevel="0" collapsed="false">
      <c r="K925" s="93"/>
      <c r="O925" s="93"/>
      <c r="Q925" s="93"/>
      <c r="S925" s="93"/>
      <c r="U925" s="93"/>
    </row>
    <row r="926" customFormat="false" ht="12.8" hidden="false" customHeight="false" outlineLevel="0" collapsed="false">
      <c r="K926" s="93"/>
      <c r="O926" s="93"/>
      <c r="Q926" s="93"/>
      <c r="S926" s="93"/>
      <c r="U926" s="93"/>
    </row>
    <row r="927" customFormat="false" ht="12.8" hidden="false" customHeight="false" outlineLevel="0" collapsed="false">
      <c r="K927" s="93"/>
      <c r="O927" s="93"/>
      <c r="Q927" s="93"/>
      <c r="S927" s="93"/>
      <c r="U927" s="93"/>
    </row>
    <row r="928" customFormat="false" ht="12.8" hidden="false" customHeight="false" outlineLevel="0" collapsed="false">
      <c r="K928" s="93"/>
      <c r="O928" s="93"/>
      <c r="Q928" s="93"/>
      <c r="S928" s="93"/>
      <c r="U928" s="93"/>
    </row>
    <row r="929" customFormat="false" ht="12.8" hidden="false" customHeight="false" outlineLevel="0" collapsed="false">
      <c r="K929" s="93"/>
      <c r="O929" s="93"/>
      <c r="Q929" s="93"/>
      <c r="S929" s="93"/>
      <c r="U929" s="93"/>
    </row>
    <row r="930" customFormat="false" ht="12.8" hidden="false" customHeight="false" outlineLevel="0" collapsed="false">
      <c r="K930" s="93"/>
      <c r="O930" s="93"/>
      <c r="Q930" s="93"/>
      <c r="S930" s="93"/>
      <c r="U930" s="93"/>
    </row>
    <row r="931" customFormat="false" ht="12.8" hidden="false" customHeight="false" outlineLevel="0" collapsed="false">
      <c r="K931" s="93"/>
      <c r="O931" s="93"/>
      <c r="Q931" s="93"/>
      <c r="S931" s="93"/>
      <c r="U931" s="93"/>
    </row>
    <row r="932" customFormat="false" ht="12.8" hidden="false" customHeight="false" outlineLevel="0" collapsed="false">
      <c r="K932" s="93"/>
      <c r="O932" s="93"/>
      <c r="Q932" s="93"/>
      <c r="S932" s="93"/>
      <c r="U932" s="93"/>
    </row>
    <row r="933" customFormat="false" ht="12.8" hidden="false" customHeight="false" outlineLevel="0" collapsed="false">
      <c r="K933" s="93"/>
      <c r="O933" s="93"/>
      <c r="Q933" s="93"/>
      <c r="S933" s="93"/>
      <c r="U933" s="93"/>
    </row>
    <row r="934" customFormat="false" ht="12.8" hidden="false" customHeight="false" outlineLevel="0" collapsed="false">
      <c r="K934" s="93"/>
      <c r="O934" s="93"/>
      <c r="Q934" s="93"/>
      <c r="S934" s="93"/>
      <c r="U934" s="93"/>
    </row>
    <row r="935" customFormat="false" ht="12.8" hidden="false" customHeight="false" outlineLevel="0" collapsed="false">
      <c r="K935" s="93"/>
      <c r="O935" s="93"/>
      <c r="Q935" s="93"/>
      <c r="S935" s="93"/>
      <c r="U935" s="93"/>
    </row>
    <row r="936" customFormat="false" ht="12.8" hidden="false" customHeight="false" outlineLevel="0" collapsed="false">
      <c r="K936" s="93"/>
      <c r="O936" s="93"/>
      <c r="Q936" s="93"/>
      <c r="S936" s="93"/>
      <c r="U936" s="93"/>
    </row>
    <row r="937" customFormat="false" ht="12.8" hidden="false" customHeight="false" outlineLevel="0" collapsed="false">
      <c r="K937" s="93"/>
      <c r="O937" s="93"/>
      <c r="Q937" s="93"/>
      <c r="S937" s="93"/>
      <c r="U937" s="93"/>
    </row>
    <row r="938" customFormat="false" ht="12.8" hidden="false" customHeight="false" outlineLevel="0" collapsed="false">
      <c r="K938" s="93"/>
      <c r="O938" s="93"/>
      <c r="Q938" s="93"/>
      <c r="S938" s="93"/>
      <c r="U938" s="93"/>
    </row>
    <row r="939" customFormat="false" ht="12.8" hidden="false" customHeight="false" outlineLevel="0" collapsed="false">
      <c r="K939" s="93"/>
      <c r="O939" s="93"/>
      <c r="Q939" s="93"/>
      <c r="S939" s="93"/>
      <c r="U939" s="93"/>
    </row>
    <row r="940" customFormat="false" ht="12.8" hidden="false" customHeight="false" outlineLevel="0" collapsed="false">
      <c r="K940" s="93"/>
      <c r="O940" s="93"/>
      <c r="Q940" s="93"/>
      <c r="S940" s="93"/>
      <c r="U940" s="93"/>
    </row>
    <row r="941" customFormat="false" ht="12.8" hidden="false" customHeight="false" outlineLevel="0" collapsed="false">
      <c r="K941" s="93"/>
      <c r="O941" s="93"/>
      <c r="Q941" s="93"/>
      <c r="S941" s="93"/>
      <c r="U941" s="93"/>
    </row>
    <row r="942" customFormat="false" ht="12.8" hidden="false" customHeight="false" outlineLevel="0" collapsed="false">
      <c r="K942" s="93"/>
      <c r="O942" s="93"/>
      <c r="Q942" s="93"/>
      <c r="S942" s="93"/>
      <c r="U942" s="93"/>
    </row>
    <row r="943" customFormat="false" ht="12.8" hidden="false" customHeight="false" outlineLevel="0" collapsed="false">
      <c r="K943" s="93"/>
      <c r="O943" s="93"/>
      <c r="Q943" s="93"/>
      <c r="S943" s="93"/>
      <c r="U943" s="93"/>
    </row>
    <row r="944" customFormat="false" ht="12.8" hidden="false" customHeight="false" outlineLevel="0" collapsed="false">
      <c r="K944" s="93"/>
      <c r="O944" s="93"/>
      <c r="Q944" s="93"/>
      <c r="S944" s="93"/>
      <c r="U944" s="93"/>
    </row>
    <row r="945" customFormat="false" ht="12.8" hidden="false" customHeight="false" outlineLevel="0" collapsed="false">
      <c r="K945" s="93"/>
      <c r="O945" s="93"/>
      <c r="Q945" s="93"/>
      <c r="S945" s="93"/>
      <c r="U945" s="93"/>
    </row>
    <row r="946" customFormat="false" ht="12.8" hidden="false" customHeight="false" outlineLevel="0" collapsed="false">
      <c r="K946" s="93"/>
      <c r="O946" s="93"/>
      <c r="Q946" s="93"/>
      <c r="S946" s="93"/>
      <c r="U946" s="93"/>
    </row>
    <row r="947" customFormat="false" ht="12.8" hidden="false" customHeight="false" outlineLevel="0" collapsed="false">
      <c r="K947" s="93"/>
      <c r="O947" s="93"/>
      <c r="Q947" s="93"/>
      <c r="S947" s="93"/>
      <c r="U947" s="93"/>
    </row>
    <row r="948" customFormat="false" ht="12.8" hidden="false" customHeight="false" outlineLevel="0" collapsed="false">
      <c r="K948" s="93"/>
      <c r="O948" s="93"/>
      <c r="Q948" s="93"/>
      <c r="S948" s="93"/>
      <c r="U948" s="93"/>
    </row>
    <row r="949" customFormat="false" ht="12.8" hidden="false" customHeight="false" outlineLevel="0" collapsed="false">
      <c r="K949" s="93"/>
      <c r="O949" s="93"/>
      <c r="Q949" s="93"/>
      <c r="S949" s="93"/>
      <c r="U949" s="93"/>
    </row>
    <row r="950" customFormat="false" ht="12.8" hidden="false" customHeight="false" outlineLevel="0" collapsed="false">
      <c r="K950" s="93"/>
      <c r="O950" s="93"/>
      <c r="Q950" s="93"/>
      <c r="S950" s="93"/>
      <c r="U950" s="93"/>
    </row>
    <row r="951" customFormat="false" ht="12.8" hidden="false" customHeight="false" outlineLevel="0" collapsed="false">
      <c r="K951" s="93"/>
      <c r="O951" s="93"/>
      <c r="Q951" s="93"/>
      <c r="S951" s="93"/>
      <c r="U951" s="93"/>
    </row>
    <row r="952" customFormat="false" ht="12.8" hidden="false" customHeight="false" outlineLevel="0" collapsed="false">
      <c r="K952" s="93"/>
      <c r="O952" s="93"/>
      <c r="Q952" s="93"/>
      <c r="S952" s="93"/>
      <c r="U952" s="93"/>
    </row>
    <row r="953" customFormat="false" ht="12.8" hidden="false" customHeight="false" outlineLevel="0" collapsed="false">
      <c r="K953" s="93"/>
      <c r="O953" s="93"/>
      <c r="Q953" s="93"/>
      <c r="S953" s="93"/>
      <c r="U953" s="93"/>
    </row>
    <row r="954" customFormat="false" ht="12.8" hidden="false" customHeight="false" outlineLevel="0" collapsed="false">
      <c r="K954" s="93"/>
      <c r="O954" s="93"/>
      <c r="Q954" s="93"/>
      <c r="S954" s="93"/>
      <c r="U954" s="93"/>
    </row>
    <row r="955" customFormat="false" ht="12.8" hidden="false" customHeight="false" outlineLevel="0" collapsed="false">
      <c r="K955" s="93"/>
      <c r="O955" s="93"/>
      <c r="Q955" s="93"/>
      <c r="S955" s="93"/>
      <c r="U955" s="93"/>
    </row>
    <row r="956" customFormat="false" ht="12.8" hidden="false" customHeight="false" outlineLevel="0" collapsed="false">
      <c r="K956" s="93"/>
      <c r="O956" s="93"/>
      <c r="Q956" s="93"/>
      <c r="S956" s="93"/>
      <c r="U956" s="93"/>
    </row>
    <row r="957" customFormat="false" ht="12.8" hidden="false" customHeight="false" outlineLevel="0" collapsed="false">
      <c r="K957" s="93"/>
      <c r="O957" s="93"/>
      <c r="Q957" s="93"/>
      <c r="S957" s="93"/>
      <c r="U957" s="93"/>
    </row>
    <row r="958" customFormat="false" ht="12.8" hidden="false" customHeight="false" outlineLevel="0" collapsed="false">
      <c r="K958" s="93"/>
      <c r="O958" s="93"/>
      <c r="Q958" s="93"/>
      <c r="S958" s="93"/>
      <c r="U958" s="93"/>
    </row>
    <row r="959" customFormat="false" ht="12.8" hidden="false" customHeight="false" outlineLevel="0" collapsed="false">
      <c r="K959" s="93"/>
      <c r="O959" s="93"/>
      <c r="Q959" s="93"/>
      <c r="S959" s="93"/>
      <c r="U959" s="93"/>
    </row>
    <row r="960" customFormat="false" ht="12.8" hidden="false" customHeight="false" outlineLevel="0" collapsed="false">
      <c r="K960" s="93"/>
      <c r="O960" s="93"/>
      <c r="Q960" s="93"/>
      <c r="S960" s="93"/>
      <c r="U960" s="93"/>
    </row>
    <row r="961" customFormat="false" ht="12.8" hidden="false" customHeight="false" outlineLevel="0" collapsed="false">
      <c r="K961" s="93"/>
      <c r="O961" s="93"/>
      <c r="Q961" s="93"/>
      <c r="S961" s="93"/>
      <c r="U961" s="93"/>
    </row>
    <row r="962" customFormat="false" ht="12.8" hidden="false" customHeight="false" outlineLevel="0" collapsed="false">
      <c r="K962" s="93"/>
      <c r="O962" s="93"/>
      <c r="Q962" s="93"/>
      <c r="S962" s="93"/>
      <c r="U962" s="93"/>
    </row>
    <row r="963" customFormat="false" ht="12.8" hidden="false" customHeight="false" outlineLevel="0" collapsed="false">
      <c r="K963" s="93"/>
      <c r="O963" s="93"/>
      <c r="Q963" s="93"/>
      <c r="S963" s="93"/>
      <c r="U963" s="93"/>
    </row>
    <row r="964" customFormat="false" ht="12.8" hidden="false" customHeight="false" outlineLevel="0" collapsed="false">
      <c r="K964" s="93"/>
      <c r="O964" s="93"/>
      <c r="Q964" s="93"/>
      <c r="S964" s="93"/>
      <c r="U964" s="93"/>
    </row>
    <row r="965" customFormat="false" ht="12.8" hidden="false" customHeight="false" outlineLevel="0" collapsed="false">
      <c r="K965" s="93"/>
      <c r="O965" s="93"/>
      <c r="Q965" s="93"/>
      <c r="S965" s="93"/>
      <c r="U965" s="93"/>
    </row>
    <row r="966" customFormat="false" ht="12.8" hidden="false" customHeight="false" outlineLevel="0" collapsed="false">
      <c r="K966" s="93"/>
      <c r="O966" s="93"/>
      <c r="Q966" s="93"/>
      <c r="S966" s="93"/>
      <c r="U966" s="93"/>
    </row>
    <row r="967" customFormat="false" ht="12.8" hidden="false" customHeight="false" outlineLevel="0" collapsed="false">
      <c r="K967" s="93"/>
      <c r="O967" s="93"/>
      <c r="Q967" s="93"/>
      <c r="S967" s="93"/>
      <c r="U967" s="93"/>
    </row>
    <row r="968" customFormat="false" ht="12.8" hidden="false" customHeight="false" outlineLevel="0" collapsed="false">
      <c r="K968" s="93"/>
      <c r="O968" s="93"/>
      <c r="Q968" s="93"/>
      <c r="S968" s="93"/>
      <c r="U968" s="93"/>
    </row>
    <row r="969" customFormat="false" ht="12.8" hidden="false" customHeight="false" outlineLevel="0" collapsed="false">
      <c r="K969" s="93"/>
      <c r="O969" s="93"/>
      <c r="Q969" s="93"/>
      <c r="S969" s="93"/>
      <c r="U969" s="93"/>
    </row>
    <row r="970" customFormat="false" ht="12.8" hidden="false" customHeight="false" outlineLevel="0" collapsed="false">
      <c r="K970" s="93"/>
      <c r="O970" s="93"/>
      <c r="Q970" s="93"/>
      <c r="S970" s="93"/>
      <c r="U970" s="93"/>
    </row>
    <row r="971" customFormat="false" ht="12.8" hidden="false" customHeight="false" outlineLevel="0" collapsed="false">
      <c r="K971" s="93"/>
      <c r="O971" s="93"/>
      <c r="Q971" s="93"/>
      <c r="S971" s="93"/>
      <c r="U971" s="93"/>
    </row>
    <row r="972" customFormat="false" ht="12.8" hidden="false" customHeight="false" outlineLevel="0" collapsed="false">
      <c r="K972" s="93"/>
      <c r="O972" s="93"/>
      <c r="Q972" s="93"/>
      <c r="S972" s="93"/>
      <c r="U972" s="93"/>
    </row>
    <row r="973" customFormat="false" ht="12.8" hidden="false" customHeight="false" outlineLevel="0" collapsed="false">
      <c r="K973" s="93"/>
      <c r="O973" s="93"/>
      <c r="Q973" s="93"/>
      <c r="S973" s="93"/>
      <c r="U973" s="93"/>
    </row>
    <row r="974" customFormat="false" ht="12.8" hidden="false" customHeight="false" outlineLevel="0" collapsed="false">
      <c r="K974" s="93"/>
      <c r="O974" s="93"/>
      <c r="Q974" s="93"/>
      <c r="S974" s="93"/>
      <c r="U974" s="93"/>
    </row>
    <row r="975" customFormat="false" ht="12.8" hidden="false" customHeight="false" outlineLevel="0" collapsed="false">
      <c r="K975" s="93"/>
      <c r="O975" s="93"/>
      <c r="Q975" s="93"/>
      <c r="S975" s="93"/>
      <c r="U975" s="93"/>
    </row>
    <row r="976" customFormat="false" ht="12.8" hidden="false" customHeight="false" outlineLevel="0" collapsed="false">
      <c r="K976" s="93"/>
      <c r="O976" s="93"/>
      <c r="Q976" s="93"/>
      <c r="S976" s="93"/>
      <c r="U976" s="93"/>
    </row>
    <row r="977" customFormat="false" ht="12.8" hidden="false" customHeight="false" outlineLevel="0" collapsed="false">
      <c r="K977" s="93"/>
      <c r="O977" s="93"/>
      <c r="Q977" s="93"/>
      <c r="S977" s="93"/>
      <c r="U977" s="93"/>
    </row>
    <row r="978" customFormat="false" ht="12.8" hidden="false" customHeight="false" outlineLevel="0" collapsed="false">
      <c r="K978" s="93"/>
      <c r="O978" s="93"/>
      <c r="Q978" s="93"/>
      <c r="S978" s="93"/>
      <c r="U978" s="93"/>
    </row>
    <row r="979" customFormat="false" ht="12.8" hidden="false" customHeight="false" outlineLevel="0" collapsed="false">
      <c r="K979" s="93"/>
      <c r="O979" s="93"/>
      <c r="Q979" s="93"/>
      <c r="S979" s="93"/>
      <c r="U979" s="93"/>
    </row>
    <row r="980" customFormat="false" ht="12.8" hidden="false" customHeight="false" outlineLevel="0" collapsed="false">
      <c r="K980" s="93"/>
      <c r="O980" s="93"/>
      <c r="Q980" s="93"/>
      <c r="S980" s="93"/>
      <c r="U980" s="93"/>
    </row>
    <row r="981" customFormat="false" ht="12.8" hidden="false" customHeight="false" outlineLevel="0" collapsed="false">
      <c r="K981" s="93"/>
      <c r="O981" s="93"/>
      <c r="Q981" s="93"/>
      <c r="S981" s="93"/>
      <c r="U981" s="93"/>
    </row>
    <row r="982" customFormat="false" ht="12.8" hidden="false" customHeight="false" outlineLevel="0" collapsed="false">
      <c r="K982" s="93"/>
      <c r="O982" s="93"/>
      <c r="Q982" s="93"/>
      <c r="S982" s="93"/>
      <c r="U982" s="93"/>
    </row>
    <row r="983" customFormat="false" ht="12.8" hidden="false" customHeight="false" outlineLevel="0" collapsed="false">
      <c r="K983" s="93"/>
      <c r="O983" s="93"/>
      <c r="Q983" s="93"/>
      <c r="S983" s="93"/>
      <c r="U983" s="93"/>
    </row>
    <row r="984" customFormat="false" ht="12.8" hidden="false" customHeight="false" outlineLevel="0" collapsed="false">
      <c r="K984" s="93"/>
      <c r="O984" s="93"/>
      <c r="Q984" s="93"/>
      <c r="S984" s="93"/>
      <c r="U984" s="93"/>
    </row>
    <row r="985" customFormat="false" ht="12.8" hidden="false" customHeight="false" outlineLevel="0" collapsed="false">
      <c r="K985" s="93"/>
      <c r="O985" s="93"/>
      <c r="Q985" s="93"/>
      <c r="S985" s="93"/>
      <c r="U985" s="93"/>
    </row>
    <row r="986" customFormat="false" ht="12.8" hidden="false" customHeight="false" outlineLevel="0" collapsed="false">
      <c r="K986" s="93"/>
      <c r="O986" s="93"/>
      <c r="Q986" s="93"/>
      <c r="S986" s="93"/>
      <c r="U986" s="93"/>
    </row>
    <row r="987" customFormat="false" ht="12.8" hidden="false" customHeight="false" outlineLevel="0" collapsed="false">
      <c r="K987" s="93"/>
      <c r="O987" s="93"/>
      <c r="Q987" s="93"/>
      <c r="S987" s="93"/>
      <c r="U987" s="93"/>
    </row>
    <row r="988" customFormat="false" ht="12.8" hidden="false" customHeight="false" outlineLevel="0" collapsed="false">
      <c r="K988" s="93"/>
      <c r="O988" s="93"/>
      <c r="Q988" s="93"/>
      <c r="S988" s="93"/>
      <c r="U988" s="93"/>
    </row>
    <row r="989" customFormat="false" ht="12.8" hidden="false" customHeight="false" outlineLevel="0" collapsed="false">
      <c r="K989" s="93"/>
      <c r="O989" s="93"/>
      <c r="Q989" s="93"/>
      <c r="S989" s="93"/>
      <c r="U989" s="93"/>
    </row>
    <row r="990" customFormat="false" ht="12.8" hidden="false" customHeight="false" outlineLevel="0" collapsed="false">
      <c r="K990" s="93"/>
      <c r="O990" s="93"/>
      <c r="Q990" s="93"/>
      <c r="S990" s="93"/>
      <c r="U990" s="93"/>
    </row>
    <row r="991" customFormat="false" ht="12.8" hidden="false" customHeight="false" outlineLevel="0" collapsed="false">
      <c r="K991" s="93"/>
      <c r="O991" s="93"/>
      <c r="Q991" s="93"/>
      <c r="S991" s="93"/>
      <c r="U991" s="93"/>
    </row>
    <row r="992" customFormat="false" ht="12.8" hidden="false" customHeight="false" outlineLevel="0" collapsed="false">
      <c r="K992" s="93"/>
      <c r="O992" s="93"/>
      <c r="Q992" s="93"/>
      <c r="S992" s="93"/>
      <c r="U992" s="93"/>
    </row>
    <row r="993" customFormat="false" ht="12.8" hidden="false" customHeight="false" outlineLevel="0" collapsed="false">
      <c r="K993" s="93"/>
      <c r="O993" s="93"/>
      <c r="Q993" s="93"/>
      <c r="S993" s="93"/>
      <c r="U993" s="93"/>
    </row>
    <row r="994" customFormat="false" ht="12.8" hidden="false" customHeight="false" outlineLevel="0" collapsed="false">
      <c r="K994" s="93"/>
      <c r="O994" s="93"/>
      <c r="Q994" s="93"/>
      <c r="S994" s="93"/>
      <c r="U994" s="93"/>
    </row>
    <row r="995" customFormat="false" ht="12.8" hidden="false" customHeight="false" outlineLevel="0" collapsed="false">
      <c r="K995" s="93"/>
      <c r="O995" s="93"/>
      <c r="Q995" s="93"/>
      <c r="S995" s="93"/>
      <c r="U995" s="93"/>
    </row>
    <row r="996" customFormat="false" ht="12.8" hidden="false" customHeight="false" outlineLevel="0" collapsed="false">
      <c r="K996" s="93"/>
      <c r="O996" s="93"/>
      <c r="Q996" s="93"/>
      <c r="S996" s="93"/>
      <c r="U996" s="93"/>
    </row>
    <row r="997" customFormat="false" ht="12.8" hidden="false" customHeight="false" outlineLevel="0" collapsed="false">
      <c r="K997" s="93"/>
      <c r="O997" s="93"/>
      <c r="Q997" s="93"/>
      <c r="S997" s="93"/>
      <c r="U997" s="93"/>
    </row>
    <row r="998" customFormat="false" ht="12.8" hidden="false" customHeight="false" outlineLevel="0" collapsed="false">
      <c r="K998" s="93"/>
      <c r="O998" s="93"/>
      <c r="Q998" s="93"/>
      <c r="S998" s="93"/>
      <c r="U998" s="93"/>
    </row>
    <row r="999" customFormat="false" ht="12.8" hidden="false" customHeight="false" outlineLevel="0" collapsed="false">
      <c r="K999" s="93"/>
      <c r="O999" s="93"/>
      <c r="Q999" s="93"/>
      <c r="S999" s="93"/>
      <c r="U999" s="93"/>
    </row>
    <row r="1000" customFormat="false" ht="12.8" hidden="false" customHeight="false" outlineLevel="0" collapsed="false">
      <c r="K1000" s="93"/>
      <c r="O1000" s="93"/>
      <c r="Q1000" s="93"/>
      <c r="S1000" s="93"/>
      <c r="U1000" s="93"/>
    </row>
    <row r="1001" customFormat="false" ht="12.8" hidden="false" customHeight="false" outlineLevel="0" collapsed="false">
      <c r="K1001" s="93"/>
      <c r="O1001" s="93"/>
      <c r="Q1001" s="93"/>
      <c r="S1001" s="93"/>
      <c r="U1001" s="93"/>
    </row>
    <row r="1002" customFormat="false" ht="12.8" hidden="false" customHeight="false" outlineLevel="0" collapsed="false">
      <c r="K1002" s="93"/>
      <c r="O1002" s="93"/>
      <c r="Q1002" s="93"/>
      <c r="S1002" s="93"/>
      <c r="U1002" s="93"/>
    </row>
    <row r="1003" customFormat="false" ht="12.8" hidden="false" customHeight="false" outlineLevel="0" collapsed="false">
      <c r="K1003" s="93"/>
      <c r="O1003" s="93"/>
      <c r="Q1003" s="93"/>
      <c r="S1003" s="93"/>
      <c r="U1003" s="93"/>
    </row>
  </sheetData>
  <autoFilter ref="A1:U1003"/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2021-04-15T06:40:13Z</dcterms:created>
  <dc:creator>Valérie</dc:creator>
  <dc:description/>
  <dc:language>fr-FR</dc:language>
  <cp:lastModifiedBy/>
  <cp:lastPrinted>2021-04-15T07:13:08Z</cp:lastPrinted>
  <dcterms:modified xsi:type="dcterms:W3CDTF">2025-04-22T20:53:47Z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